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Z:\Stručni suradnik za financije i proračun\STATISTIKA\2023\1-12 2023\"/>
    </mc:Choice>
  </mc:AlternateContent>
  <xr:revisionPtr revIDLastSave="0" documentId="13_ncr:1_{C814FDA8-C0B8-4851-B8C4-436EF80F19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55" yWindow="3855" windowWidth="21525"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G301" i="9"/>
  <c r="F301" i="9"/>
  <c r="E301" i="9"/>
  <c r="B301" i="9" s="1"/>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E293" i="9" s="1"/>
  <c r="B293" i="9" s="1"/>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F268" i="9" s="1"/>
  <c r="B268" i="9" s="1"/>
  <c r="L268" i="9"/>
  <c r="E268" i="9"/>
  <c r="M267" i="9"/>
  <c r="L267" i="9"/>
  <c r="F267" i="9"/>
  <c r="E267" i="9"/>
  <c r="B267" i="9" s="1"/>
  <c r="M266" i="9"/>
  <c r="L266" i="9"/>
  <c r="F266" i="9" s="1"/>
  <c r="B266" i="9" s="1"/>
  <c r="E266" i="9"/>
  <c r="M265" i="9"/>
  <c r="L265" i="9"/>
  <c r="E265" i="9"/>
  <c r="M264" i="9"/>
  <c r="F264" i="9" s="1"/>
  <c r="B264" i="9" s="1"/>
  <c r="L264" i="9"/>
  <c r="E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E237" i="9"/>
  <c r="M236" i="9"/>
  <c r="F236" i="9" s="1"/>
  <c r="B236" i="9" s="1"/>
  <c r="L236" i="9"/>
  <c r="E236" i="9"/>
  <c r="M235" i="9"/>
  <c r="L235" i="9"/>
  <c r="F235" i="9"/>
  <c r="E235" i="9"/>
  <c r="B235" i="9" s="1"/>
  <c r="M234" i="9"/>
  <c r="L234" i="9"/>
  <c r="F234" i="9" s="1"/>
  <c r="B234" i="9" s="1"/>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E226" i="9"/>
  <c r="M225" i="9"/>
  <c r="L225" i="9"/>
  <c r="E225" i="9"/>
  <c r="M224" i="9"/>
  <c r="F224" i="9" s="1"/>
  <c r="B224" i="9" s="1"/>
  <c r="L224" i="9"/>
  <c r="E224" i="9"/>
  <c r="M223" i="9"/>
  <c r="F223" i="9" s="1"/>
  <c r="L223" i="9"/>
  <c r="E223" i="9"/>
  <c r="M222" i="9"/>
  <c r="L222" i="9"/>
  <c r="E222" i="9"/>
  <c r="M221" i="9"/>
  <c r="L221" i="9"/>
  <c r="E221" i="9"/>
  <c r="M220" i="9"/>
  <c r="F220" i="9" s="1"/>
  <c r="B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F145" i="9"/>
  <c r="B145" i="9"/>
  <c r="H144" i="9"/>
  <c r="G144" i="9"/>
  <c r="F144" i="9"/>
  <c r="E144" i="9"/>
  <c r="B144" i="9" s="1"/>
  <c r="F143" i="9"/>
  <c r="H142" i="9"/>
  <c r="G142" i="9"/>
  <c r="E142" i="9" s="1"/>
  <c r="B142" i="9" s="1"/>
  <c r="F142" i="9"/>
  <c r="H141" i="9"/>
  <c r="G141" i="9"/>
  <c r="E141" i="9" s="1"/>
  <c r="F141" i="9"/>
  <c r="B141" i="9"/>
  <c r="H140" i="9"/>
  <c r="G140" i="9"/>
  <c r="F140" i="9"/>
  <c r="E140" i="9"/>
  <c r="B140" i="9" s="1"/>
  <c r="H139" i="9"/>
  <c r="G139" i="9"/>
  <c r="F139" i="9"/>
  <c r="E139" i="9"/>
  <c r="H138" i="9"/>
  <c r="G138" i="9"/>
  <c r="E138" i="9" s="1"/>
  <c r="B138" i="9" s="1"/>
  <c r="F138" i="9"/>
  <c r="H137" i="9"/>
  <c r="G137" i="9"/>
  <c r="F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F101" i="9"/>
  <c r="H100" i="9"/>
  <c r="G100" i="9"/>
  <c r="F100" i="9"/>
  <c r="E100" i="9"/>
  <c r="B100" i="9"/>
  <c r="H99" i="9"/>
  <c r="G99" i="9"/>
  <c r="F99" i="9"/>
  <c r="E99" i="9"/>
  <c r="B99" i="9" s="1"/>
  <c r="H98" i="9"/>
  <c r="G98" i="9"/>
  <c r="F98" i="9"/>
  <c r="E98" i="9"/>
  <c r="B98" i="9" s="1"/>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F70" i="9"/>
  <c r="H69" i="9"/>
  <c r="G69" i="9"/>
  <c r="F69" i="9"/>
  <c r="H68" i="9"/>
  <c r="E68" i="9" s="1"/>
  <c r="B68" i="9" s="1"/>
  <c r="G68" i="9"/>
  <c r="F68" i="9"/>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s="1"/>
  <c r="H59" i="9"/>
  <c r="E59" i="9" s="1"/>
  <c r="B59" i="9" s="1"/>
  <c r="G59" i="9"/>
  <c r="F59" i="9"/>
  <c r="H58" i="9"/>
  <c r="G58" i="9"/>
  <c r="F58" i="9"/>
  <c r="H57" i="9"/>
  <c r="G57" i="9"/>
  <c r="E57" i="9" s="1"/>
  <c r="B57" i="9" s="1"/>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H50" i="9"/>
  <c r="G50" i="9"/>
  <c r="E50" i="9" s="1"/>
  <c r="B50" i="9" s="1"/>
  <c r="F50" i="9"/>
  <c r="H49" i="9"/>
  <c r="G49" i="9"/>
  <c r="F49" i="9"/>
  <c r="H48" i="9"/>
  <c r="G48" i="9"/>
  <c r="F48" i="9"/>
  <c r="E48" i="9"/>
  <c r="B48" i="9" s="1"/>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H38" i="9"/>
  <c r="G38" i="9"/>
  <c r="F38" i="9"/>
  <c r="H37" i="9"/>
  <c r="G37" i="9"/>
  <c r="F37" i="9"/>
  <c r="H36" i="9"/>
  <c r="G36" i="9"/>
  <c r="F36" i="9"/>
  <c r="E36" i="9"/>
  <c r="B36" i="9" s="1"/>
  <c r="H35" i="9"/>
  <c r="G35" i="9"/>
  <c r="F35" i="9"/>
  <c r="E35" i="9"/>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E23" i="9" s="1"/>
  <c r="G23" i="9"/>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C1483" i="1" s="1"/>
  <c r="E44" i="7"/>
  <c r="D44" i="7"/>
  <c r="E39" i="7"/>
  <c r="D39" i="7"/>
  <c r="E38" i="7"/>
  <c r="E30" i="7"/>
  <c r="D1461" i="1" s="1"/>
  <c r="D30" i="7"/>
  <c r="E23" i="7"/>
  <c r="D23" i="7"/>
  <c r="C1454" i="1" s="1"/>
  <c r="E14" i="7"/>
  <c r="D1445" i="1" s="1"/>
  <c r="J1445" i="1" s="1"/>
  <c r="D14" i="7"/>
  <c r="E7" i="7"/>
  <c r="E6" i="7" s="1"/>
  <c r="D7" i="7"/>
  <c r="D6" i="7"/>
  <c r="F140" i="6"/>
  <c r="F139" i="6"/>
  <c r="F138" i="6"/>
  <c r="F137" i="6"/>
  <c r="F136" i="6"/>
  <c r="F135" i="6"/>
  <c r="F134" i="6"/>
  <c r="F133" i="6"/>
  <c r="F132" i="6"/>
  <c r="F131" i="6"/>
  <c r="E130" i="6"/>
  <c r="D130" i="6"/>
  <c r="E129" i="6"/>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5" i="5"/>
  <c r="F54" i="5"/>
  <c r="F53" i="5"/>
  <c r="F52" i="5"/>
  <c r="E52" i="5"/>
  <c r="D1030" i="1" s="1"/>
  <c r="H1030" i="1" s="1"/>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D224" i="4" s="1"/>
  <c r="F230" i="4"/>
  <c r="F229" i="4"/>
  <c r="F228" i="4"/>
  <c r="E228" i="4"/>
  <c r="D228" i="4"/>
  <c r="F227" i="4"/>
  <c r="F226" i="4"/>
  <c r="F225" i="4"/>
  <c r="E225" i="4"/>
  <c r="D225" i="4"/>
  <c r="F223" i="4"/>
  <c r="F222" i="4"/>
  <c r="F221" i="4"/>
  <c r="F220" i="4"/>
  <c r="E219" i="4"/>
  <c r="E215" i="4" s="1"/>
  <c r="D211" i="1" s="1"/>
  <c r="D219" i="4"/>
  <c r="F218" i="4"/>
  <c r="F217" i="4"/>
  <c r="F216" i="4"/>
  <c r="E216" i="4"/>
  <c r="D216" i="4"/>
  <c r="D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C1531" i="1"/>
  <c r="H1531" i="1" s="1"/>
  <c r="C1530" i="1"/>
  <c r="H1530" i="1" s="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C1509" i="1"/>
  <c r="H1509" i="1" s="1"/>
  <c r="C1508" i="1"/>
  <c r="C1507" i="1"/>
  <c r="H1507" i="1" s="1"/>
  <c r="C1506" i="1"/>
  <c r="H1506" i="1" s="1"/>
  <c r="C1505" i="1"/>
  <c r="C1504" i="1"/>
  <c r="H1504" i="1" s="1"/>
  <c r="C1503" i="1"/>
  <c r="H1503" i="1" s="1"/>
  <c r="C1502" i="1"/>
  <c r="H1502" i="1" s="1"/>
  <c r="C1501" i="1"/>
  <c r="H1500" i="1"/>
  <c r="G1500" i="1"/>
  <c r="C1500" i="1"/>
  <c r="C1499" i="1"/>
  <c r="H1499" i="1" s="1"/>
  <c r="G1498" i="1"/>
  <c r="C1498" i="1"/>
  <c r="H1498" i="1" s="1"/>
  <c r="C1497" i="1"/>
  <c r="H1496" i="1"/>
  <c r="G1496" i="1"/>
  <c r="C1496" i="1"/>
  <c r="H1495" i="1"/>
  <c r="G1495" i="1"/>
  <c r="C1495" i="1"/>
  <c r="G1494" i="1"/>
  <c r="C1494" i="1"/>
  <c r="H1494" i="1" s="1"/>
  <c r="C1493" i="1"/>
  <c r="C1492" i="1"/>
  <c r="H1492" i="1" s="1"/>
  <c r="C1491" i="1"/>
  <c r="G1491" i="1" s="1"/>
  <c r="C1490" i="1"/>
  <c r="H1490" i="1" s="1"/>
  <c r="C1489" i="1"/>
  <c r="C1488" i="1"/>
  <c r="H1488" i="1" s="1"/>
  <c r="C1487" i="1"/>
  <c r="H1487" i="1" s="1"/>
  <c r="C1486" i="1"/>
  <c r="H1486" i="1" s="1"/>
  <c r="C1485" i="1"/>
  <c r="C1484" i="1"/>
  <c r="G1484" i="1" s="1"/>
  <c r="G1482" i="1"/>
  <c r="C1482" i="1"/>
  <c r="H1482" i="1" s="1"/>
  <c r="H1480" i="1"/>
  <c r="G1480" i="1"/>
  <c r="C1480" i="1"/>
  <c r="J1479" i="1"/>
  <c r="D1479" i="1"/>
  <c r="C1479" i="1"/>
  <c r="H1478" i="1"/>
  <c r="G1478" i="1"/>
  <c r="D1478" i="1"/>
  <c r="J1478" i="1" s="1"/>
  <c r="C1478" i="1"/>
  <c r="J1477" i="1"/>
  <c r="D1477" i="1"/>
  <c r="C1477" i="1"/>
  <c r="H1476" i="1"/>
  <c r="G1476" i="1"/>
  <c r="I1476" i="1" s="1"/>
  <c r="D1476" i="1"/>
  <c r="J1476" i="1" s="1"/>
  <c r="C1476" i="1"/>
  <c r="H1475" i="1"/>
  <c r="G1475" i="1"/>
  <c r="D1475" i="1"/>
  <c r="C1475" i="1"/>
  <c r="D1474" i="1"/>
  <c r="J1474" i="1" s="1"/>
  <c r="C1474" i="1"/>
  <c r="H1473" i="1"/>
  <c r="G1473" i="1"/>
  <c r="D1473" i="1"/>
  <c r="J1473" i="1" s="1"/>
  <c r="C1473" i="1"/>
  <c r="J1472" i="1"/>
  <c r="D1472" i="1"/>
  <c r="C1472" i="1"/>
  <c r="H1472" i="1" s="1"/>
  <c r="H1471" i="1"/>
  <c r="G1471" i="1"/>
  <c r="D1471" i="1"/>
  <c r="J1471" i="1" s="1"/>
  <c r="C1471" i="1"/>
  <c r="D1470" i="1"/>
  <c r="D1469" i="1"/>
  <c r="J1468" i="1"/>
  <c r="D1468" i="1"/>
  <c r="C1468" i="1"/>
  <c r="D1467" i="1"/>
  <c r="J1467" i="1" s="1"/>
  <c r="C1467" i="1"/>
  <c r="J1466" i="1"/>
  <c r="D1466" i="1"/>
  <c r="C1466" i="1"/>
  <c r="H1465" i="1"/>
  <c r="G1465" i="1"/>
  <c r="I1465" i="1" s="1"/>
  <c r="D1465" i="1"/>
  <c r="J1465" i="1" s="1"/>
  <c r="C1465" i="1"/>
  <c r="D1464" i="1"/>
  <c r="J1464" i="1" s="1"/>
  <c r="C1464" i="1"/>
  <c r="H1463" i="1"/>
  <c r="G1463" i="1"/>
  <c r="D1463" i="1"/>
  <c r="J1463" i="1" s="1"/>
  <c r="C1463" i="1"/>
  <c r="J1462" i="1"/>
  <c r="D1462" i="1"/>
  <c r="C1462" i="1"/>
  <c r="H1462" i="1" s="1"/>
  <c r="C1461" i="1"/>
  <c r="H1460" i="1"/>
  <c r="G1460" i="1"/>
  <c r="I1460" i="1" s="1"/>
  <c r="D1460" i="1"/>
  <c r="J1460" i="1" s="1"/>
  <c r="C1460" i="1"/>
  <c r="D1459" i="1"/>
  <c r="J1459" i="1" s="1"/>
  <c r="C1459" i="1"/>
  <c r="H1458" i="1"/>
  <c r="G1458" i="1"/>
  <c r="D1458" i="1"/>
  <c r="J1458" i="1" s="1"/>
  <c r="C1458" i="1"/>
  <c r="J1457" i="1"/>
  <c r="D1457" i="1"/>
  <c r="C1457" i="1"/>
  <c r="H1457" i="1" s="1"/>
  <c r="H1456" i="1"/>
  <c r="G1456" i="1"/>
  <c r="D1456" i="1"/>
  <c r="J1456" i="1" s="1"/>
  <c r="C1456" i="1"/>
  <c r="D1455" i="1"/>
  <c r="C1455" i="1"/>
  <c r="D1454" i="1"/>
  <c r="H1452" i="1"/>
  <c r="G1452" i="1"/>
  <c r="D1452" i="1"/>
  <c r="J1452" i="1" s="1"/>
  <c r="C1452" i="1"/>
  <c r="D1451" i="1"/>
  <c r="J1451" i="1" s="1"/>
  <c r="C1451" i="1"/>
  <c r="H1450" i="1"/>
  <c r="G1450" i="1"/>
  <c r="I1450" i="1" s="1"/>
  <c r="D1450" i="1"/>
  <c r="J1450" i="1" s="1"/>
  <c r="C1450" i="1"/>
  <c r="D1449" i="1"/>
  <c r="J1449" i="1" s="1"/>
  <c r="C1449" i="1"/>
  <c r="H1448" i="1"/>
  <c r="G1448" i="1"/>
  <c r="D1448" i="1"/>
  <c r="J1448" i="1" s="1"/>
  <c r="C1448" i="1"/>
  <c r="J1447" i="1"/>
  <c r="D1447" i="1"/>
  <c r="C1447" i="1"/>
  <c r="H1447" i="1" s="1"/>
  <c r="H1446" i="1"/>
  <c r="G1446" i="1"/>
  <c r="D1446" i="1"/>
  <c r="J1446" i="1" s="1"/>
  <c r="C1446"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H1400" i="1" s="1"/>
  <c r="C1400" i="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D1383" i="1"/>
  <c r="D1382" i="1"/>
  <c r="C1382" i="1"/>
  <c r="G1382" i="1" s="1"/>
  <c r="D1381" i="1"/>
  <c r="C1381" i="1"/>
  <c r="H1380" i="1"/>
  <c r="D1380" i="1"/>
  <c r="C1380" i="1"/>
  <c r="G1380" i="1" s="1"/>
  <c r="H1379" i="1"/>
  <c r="D1379" i="1"/>
  <c r="C1379" i="1"/>
  <c r="G1379" i="1" s="1"/>
  <c r="D1378" i="1"/>
  <c r="C1378" i="1"/>
  <c r="G1378" i="1" s="1"/>
  <c r="D1377" i="1"/>
  <c r="C1377" i="1"/>
  <c r="D1376" i="1"/>
  <c r="H1376" i="1" s="1"/>
  <c r="C1376" i="1"/>
  <c r="G1376" i="1" s="1"/>
  <c r="D1375" i="1"/>
  <c r="H1375" i="1" s="1"/>
  <c r="C1375" i="1"/>
  <c r="D1374" i="1"/>
  <c r="C1374" i="1"/>
  <c r="G1374" i="1" s="1"/>
  <c r="D1373" i="1"/>
  <c r="C1373" i="1"/>
  <c r="H1372" i="1"/>
  <c r="D1372" i="1"/>
  <c r="C1372" i="1"/>
  <c r="G1372" i="1" s="1"/>
  <c r="H1371" i="1"/>
  <c r="D1371" i="1"/>
  <c r="C1371" i="1"/>
  <c r="G1371" i="1" s="1"/>
  <c r="D1370" i="1"/>
  <c r="C1370" i="1"/>
  <c r="G1370" i="1" s="1"/>
  <c r="D1369" i="1"/>
  <c r="C1369" i="1"/>
  <c r="H1368" i="1"/>
  <c r="D1368" i="1"/>
  <c r="C1368" i="1"/>
  <c r="G1368" i="1" s="1"/>
  <c r="H1367" i="1"/>
  <c r="D1367" i="1"/>
  <c r="C1367" i="1"/>
  <c r="G1367" i="1" s="1"/>
  <c r="D1366" i="1"/>
  <c r="C1366" i="1"/>
  <c r="G1366" i="1" s="1"/>
  <c r="D1365" i="1"/>
  <c r="C1365" i="1"/>
  <c r="H1364" i="1"/>
  <c r="D1364" i="1"/>
  <c r="C1364" i="1"/>
  <c r="G1364" i="1" s="1"/>
  <c r="H1363" i="1"/>
  <c r="D1363" i="1"/>
  <c r="C1363" i="1"/>
  <c r="G1363" i="1" s="1"/>
  <c r="D1362" i="1"/>
  <c r="C1362" i="1"/>
  <c r="G1362" i="1" s="1"/>
  <c r="D1361" i="1"/>
  <c r="C1361" i="1"/>
  <c r="H1360" i="1"/>
  <c r="D1360" i="1"/>
  <c r="C1360" i="1"/>
  <c r="G1360" i="1" s="1"/>
  <c r="H1359" i="1"/>
  <c r="D1359" i="1"/>
  <c r="C1359" i="1"/>
  <c r="G1359" i="1" s="1"/>
  <c r="D1358" i="1"/>
  <c r="C1358" i="1"/>
  <c r="G1358" i="1" s="1"/>
  <c r="D1357" i="1"/>
  <c r="C1357" i="1"/>
  <c r="H1356" i="1"/>
  <c r="D1356" i="1"/>
  <c r="C1356" i="1"/>
  <c r="G1356" i="1" s="1"/>
  <c r="H1355" i="1"/>
  <c r="D1355" i="1"/>
  <c r="C1355" i="1"/>
  <c r="G1355" i="1" s="1"/>
  <c r="D1354" i="1"/>
  <c r="C1354" i="1"/>
  <c r="G1354" i="1" s="1"/>
  <c r="D1353" i="1"/>
  <c r="C1353" i="1"/>
  <c r="H1352" i="1"/>
  <c r="D1352" i="1"/>
  <c r="C1352" i="1"/>
  <c r="G1352" i="1" s="1"/>
  <c r="H1351" i="1"/>
  <c r="D1351" i="1"/>
  <c r="C1351" i="1"/>
  <c r="G1351" i="1" s="1"/>
  <c r="D1350" i="1"/>
  <c r="C1350" i="1"/>
  <c r="G1350" i="1" s="1"/>
  <c r="D1349" i="1"/>
  <c r="C1349" i="1"/>
  <c r="H1349" i="1" s="1"/>
  <c r="D1348" i="1"/>
  <c r="C1348" i="1"/>
  <c r="H1348" i="1" s="1"/>
  <c r="D1347" i="1"/>
  <c r="C1347" i="1"/>
  <c r="H1347" i="1" s="1"/>
  <c r="D1346" i="1"/>
  <c r="C1346" i="1"/>
  <c r="H1346" i="1" s="1"/>
  <c r="D1345" i="1"/>
  <c r="C1345" i="1"/>
  <c r="H1345" i="1" s="1"/>
  <c r="D1344" i="1"/>
  <c r="D1343" i="1"/>
  <c r="C1343" i="1"/>
  <c r="H1343" i="1" s="1"/>
  <c r="D1342" i="1"/>
  <c r="C1342" i="1"/>
  <c r="H1342" i="1" s="1"/>
  <c r="D1341" i="1"/>
  <c r="C1341" i="1"/>
  <c r="H1341" i="1" s="1"/>
  <c r="D1340" i="1"/>
  <c r="C1340" i="1"/>
  <c r="H1340" i="1" s="1"/>
  <c r="D1339" i="1"/>
  <c r="C1339" i="1"/>
  <c r="H1339" i="1" s="1"/>
  <c r="D1338" i="1"/>
  <c r="C1338" i="1"/>
  <c r="H1338" i="1" s="1"/>
  <c r="D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D1323" i="1"/>
  <c r="C1323" i="1"/>
  <c r="H1323" i="1" s="1"/>
  <c r="D1322" i="1"/>
  <c r="C1322" i="1"/>
  <c r="D1321" i="1"/>
  <c r="C1321" i="1"/>
  <c r="H1321" i="1" s="1"/>
  <c r="D1320" i="1"/>
  <c r="C1320" i="1"/>
  <c r="H1320" i="1" s="1"/>
  <c r="D1319" i="1"/>
  <c r="C1319" i="1"/>
  <c r="H1319" i="1" s="1"/>
  <c r="D1318" i="1"/>
  <c r="C1318" i="1"/>
  <c r="D1317" i="1"/>
  <c r="C1317" i="1"/>
  <c r="H1317" i="1" s="1"/>
  <c r="D1316" i="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D1307" i="1"/>
  <c r="C1307" i="1"/>
  <c r="D1306" i="1"/>
  <c r="C1306" i="1"/>
  <c r="H1306" i="1" s="1"/>
  <c r="D1305" i="1"/>
  <c r="C1305" i="1"/>
  <c r="H1305" i="1" s="1"/>
  <c r="D1304" i="1"/>
  <c r="C1304" i="1"/>
  <c r="H1304" i="1" s="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D1151" i="1"/>
  <c r="C1151" i="1"/>
  <c r="G1151" i="1" s="1"/>
  <c r="H1150" i="1"/>
  <c r="D1150" i="1"/>
  <c r="C1150" i="1"/>
  <c r="G1150" i="1" s="1"/>
  <c r="D1149" i="1"/>
  <c r="C1149" i="1"/>
  <c r="G1149" i="1" s="1"/>
  <c r="D1148" i="1"/>
  <c r="C1148" i="1"/>
  <c r="G1148" i="1" s="1"/>
  <c r="H1147" i="1"/>
  <c r="D1147" i="1"/>
  <c r="C1147" i="1"/>
  <c r="G1147" i="1" s="1"/>
  <c r="H1146" i="1"/>
  <c r="D1146" i="1"/>
  <c r="C1146" i="1"/>
  <c r="G1146" i="1" s="1"/>
  <c r="D1145" i="1"/>
  <c r="C1145" i="1"/>
  <c r="G1145" i="1" s="1"/>
  <c r="D1144" i="1"/>
  <c r="C1144" i="1"/>
  <c r="H1143" i="1"/>
  <c r="D1143" i="1"/>
  <c r="C1143" i="1"/>
  <c r="G1143" i="1" s="1"/>
  <c r="H1142" i="1"/>
  <c r="D1142" i="1"/>
  <c r="C1142" i="1"/>
  <c r="D1141" i="1"/>
  <c r="C1141" i="1"/>
  <c r="D1140" i="1"/>
  <c r="C1140" i="1"/>
  <c r="G1140" i="1" s="1"/>
  <c r="H1139" i="1"/>
  <c r="D1139" i="1"/>
  <c r="C1139" i="1"/>
  <c r="G1139" i="1" s="1"/>
  <c r="H1138" i="1"/>
  <c r="D1138" i="1"/>
  <c r="C1138" i="1"/>
  <c r="G1138" i="1" s="1"/>
  <c r="D1137" i="1"/>
  <c r="C1137" i="1"/>
  <c r="D1136" i="1"/>
  <c r="C1136" i="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H1123" i="1"/>
  <c r="D1123" i="1"/>
  <c r="C1123" i="1"/>
  <c r="G1123" i="1" s="1"/>
  <c r="D1122" i="1"/>
  <c r="C1122" i="1"/>
  <c r="G1122" i="1" s="1"/>
  <c r="D1121" i="1"/>
  <c r="C1121" i="1"/>
  <c r="G1121" i="1" s="1"/>
  <c r="H1120" i="1"/>
  <c r="D1120" i="1"/>
  <c r="C1120" i="1"/>
  <c r="G1120" i="1" s="1"/>
  <c r="D1119" i="1"/>
  <c r="H1119" i="1" s="1"/>
  <c r="C1119" i="1"/>
  <c r="D1118" i="1"/>
  <c r="C1118" i="1"/>
  <c r="G1118" i="1" s="1"/>
  <c r="D1117" i="1"/>
  <c r="C1117" i="1"/>
  <c r="H1116" i="1"/>
  <c r="D1116" i="1"/>
  <c r="C1116" i="1"/>
  <c r="G1116" i="1" s="1"/>
  <c r="D1115" i="1"/>
  <c r="H1115" i="1" s="1"/>
  <c r="C1115" i="1"/>
  <c r="D1114" i="1"/>
  <c r="C1114" i="1"/>
  <c r="G1114" i="1" s="1"/>
  <c r="D1113" i="1"/>
  <c r="C1113" i="1"/>
  <c r="D1112" i="1"/>
  <c r="H1112" i="1" s="1"/>
  <c r="C1112" i="1"/>
  <c r="G1112"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D1061" i="1"/>
  <c r="G1061" i="1" s="1"/>
  <c r="C1061" i="1"/>
  <c r="D1060" i="1"/>
  <c r="H1060" i="1" s="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D1034" i="1"/>
  <c r="G1034" i="1" s="1"/>
  <c r="C1034" i="1"/>
  <c r="D1033" i="1"/>
  <c r="G1033" i="1" s="1"/>
  <c r="C1033" i="1"/>
  <c r="G1032" i="1"/>
  <c r="D1032" i="1"/>
  <c r="H1032" i="1" s="1"/>
  <c r="C1032" i="1"/>
  <c r="H1031" i="1"/>
  <c r="G1031" i="1"/>
  <c r="D1031" i="1"/>
  <c r="C1031" i="1"/>
  <c r="C1030" i="1"/>
  <c r="H1029" i="1"/>
  <c r="G1029" i="1"/>
  <c r="D1029" i="1"/>
  <c r="C1029" i="1"/>
  <c r="D1028" i="1"/>
  <c r="G1028" i="1" s="1"/>
  <c r="C1028" i="1"/>
  <c r="H1027" i="1"/>
  <c r="D1027" i="1"/>
  <c r="G1027" i="1" s="1"/>
  <c r="C1027" i="1"/>
  <c r="D1026" i="1"/>
  <c r="G1026" i="1" s="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H1014" i="1"/>
  <c r="G1014" i="1"/>
  <c r="D1014" i="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H1002" i="1"/>
  <c r="G1002" i="1"/>
  <c r="D1002" i="1"/>
  <c r="C1002" i="1"/>
  <c r="H1001" i="1"/>
  <c r="G1001" i="1"/>
  <c r="D1001" i="1"/>
  <c r="C1001" i="1"/>
  <c r="D1000" i="1"/>
  <c r="H1000" i="1" s="1"/>
  <c r="C1000" i="1"/>
  <c r="D999" i="1"/>
  <c r="H999" i="1" s="1"/>
  <c r="C999" i="1"/>
  <c r="D998" i="1"/>
  <c r="H998" i="1" s="1"/>
  <c r="C998" i="1"/>
  <c r="H997" i="1"/>
  <c r="D997" i="1"/>
  <c r="G997" i="1" s="1"/>
  <c r="C997" i="1"/>
  <c r="H996" i="1"/>
  <c r="G996" i="1"/>
  <c r="D996" i="1"/>
  <c r="C996" i="1"/>
  <c r="G995"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D816" i="1"/>
  <c r="H816" i="1" s="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G718" i="1"/>
  <c r="D718" i="1"/>
  <c r="H718" i="1" s="1"/>
  <c r="C718" i="1"/>
  <c r="H717" i="1"/>
  <c r="G717" i="1"/>
  <c r="D717" i="1"/>
  <c r="C717" i="1"/>
  <c r="H716" i="1"/>
  <c r="G716" i="1"/>
  <c r="D716" i="1"/>
  <c r="C716" i="1"/>
  <c r="D715" i="1"/>
  <c r="H715" i="1" s="1"/>
  <c r="C715" i="1"/>
  <c r="D714" i="1"/>
  <c r="H714" i="1" s="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G662" i="1"/>
  <c r="D662" i="1"/>
  <c r="H662" i="1" s="1"/>
  <c r="C662" i="1"/>
  <c r="H661" i="1"/>
  <c r="G661" i="1"/>
  <c r="D661" i="1"/>
  <c r="C661" i="1"/>
  <c r="H660" i="1"/>
  <c r="G660" i="1"/>
  <c r="D660" i="1"/>
  <c r="C660" i="1"/>
  <c r="H659" i="1"/>
  <c r="G659" i="1"/>
  <c r="D659" i="1"/>
  <c r="C659" i="1"/>
  <c r="D658" i="1"/>
  <c r="H658" i="1" s="1"/>
  <c r="C658" i="1"/>
  <c r="H657" i="1"/>
  <c r="G657" i="1"/>
  <c r="D657" i="1"/>
  <c r="C657" i="1"/>
  <c r="H656" i="1"/>
  <c r="G656" i="1"/>
  <c r="D656" i="1"/>
  <c r="C656" i="1"/>
  <c r="D655" i="1"/>
  <c r="H655" i="1" s="1"/>
  <c r="C655" i="1"/>
  <c r="G654" i="1"/>
  <c r="D654" i="1"/>
  <c r="H654" i="1" s="1"/>
  <c r="C654" i="1"/>
  <c r="H653" i="1"/>
  <c r="G653" i="1"/>
  <c r="D653" i="1"/>
  <c r="C653" i="1"/>
  <c r="H652" i="1"/>
  <c r="G652" i="1"/>
  <c r="D652" i="1"/>
  <c r="C652" i="1"/>
  <c r="H651" i="1"/>
  <c r="G651" i="1"/>
  <c r="D651" i="1"/>
  <c r="C651" i="1"/>
  <c r="D650" i="1"/>
  <c r="G650" i="1" s="1"/>
  <c r="C650" i="1"/>
  <c r="H649" i="1"/>
  <c r="G649" i="1"/>
  <c r="D649" i="1"/>
  <c r="C649" i="1"/>
  <c r="H648" i="1"/>
  <c r="G648" i="1"/>
  <c r="D648" i="1"/>
  <c r="C648" i="1"/>
  <c r="D647" i="1"/>
  <c r="G647" i="1" s="1"/>
  <c r="C647" i="1"/>
  <c r="D646" i="1"/>
  <c r="G646" i="1" s="1"/>
  <c r="C646" i="1"/>
  <c r="D645" i="1"/>
  <c r="C645" i="1"/>
  <c r="D644" i="1"/>
  <c r="C644" i="1"/>
  <c r="D643" i="1"/>
  <c r="H643" i="1" s="1"/>
  <c r="C643" i="1"/>
  <c r="H642" i="1"/>
  <c r="D642" i="1"/>
  <c r="G642" i="1" s="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D367" i="1"/>
  <c r="G367" i="1" s="1"/>
  <c r="C367" i="1"/>
  <c r="H366" i="1"/>
  <c r="G366" i="1"/>
  <c r="D366" i="1"/>
  <c r="C366" i="1"/>
  <c r="D365" i="1"/>
  <c r="G365" i="1" s="1"/>
  <c r="C365" i="1"/>
  <c r="D364" i="1"/>
  <c r="G364" i="1" s="1"/>
  <c r="C364" i="1"/>
  <c r="H363" i="1"/>
  <c r="D363" i="1"/>
  <c r="G363" i="1" s="1"/>
  <c r="C363" i="1"/>
  <c r="D362" i="1"/>
  <c r="G362" i="1" s="1"/>
  <c r="C362" i="1"/>
  <c r="D361" i="1"/>
  <c r="H361" i="1" s="1"/>
  <c r="C361" i="1"/>
  <c r="H360" i="1"/>
  <c r="G360" i="1"/>
  <c r="D360" i="1"/>
  <c r="C360" i="1"/>
  <c r="D359" i="1"/>
  <c r="H359" i="1" s="1"/>
  <c r="C359" i="1"/>
  <c r="D357" i="1"/>
  <c r="H357" i="1" s="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G266" i="1" s="1"/>
  <c r="C266" i="1"/>
  <c r="D265" i="1"/>
  <c r="G265" i="1" s="1"/>
  <c r="C265" i="1"/>
  <c r="D264" i="1"/>
  <c r="G264" i="1" s="1"/>
  <c r="C264" i="1"/>
  <c r="H263" i="1"/>
  <c r="G263" i="1"/>
  <c r="D263" i="1"/>
  <c r="C263" i="1"/>
  <c r="H262" i="1"/>
  <c r="G262" i="1"/>
  <c r="D262" i="1"/>
  <c r="C262" i="1"/>
  <c r="D261" i="1"/>
  <c r="H261" i="1" s="1"/>
  <c r="C261" i="1"/>
  <c r="D260" i="1"/>
  <c r="H260" i="1" s="1"/>
  <c r="C260" i="1"/>
  <c r="H258" i="1"/>
  <c r="G258" i="1"/>
  <c r="D258" i="1"/>
  <c r="C258" i="1"/>
  <c r="D257" i="1"/>
  <c r="H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G233" i="1" s="1"/>
  <c r="C233" i="1"/>
  <c r="D232" i="1"/>
  <c r="G232" i="1" s="1"/>
  <c r="C232" i="1"/>
  <c r="H231" i="1"/>
  <c r="G231" i="1"/>
  <c r="D231" i="1"/>
  <c r="C231" i="1"/>
  <c r="H230" i="1"/>
  <c r="G230" i="1"/>
  <c r="D230" i="1"/>
  <c r="C230" i="1"/>
  <c r="H229" i="1"/>
  <c r="G229" i="1"/>
  <c r="D229" i="1"/>
  <c r="C229" i="1"/>
  <c r="H228" i="1"/>
  <c r="D228" i="1"/>
  <c r="G228" i="1" s="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D218" i="1"/>
  <c r="H218" i="1" s="1"/>
  <c r="C218" i="1"/>
  <c r="D217" i="1"/>
  <c r="H217" i="1" s="1"/>
  <c r="C217" i="1"/>
  <c r="H216" i="1"/>
  <c r="G216" i="1"/>
  <c r="D216" i="1"/>
  <c r="C216" i="1"/>
  <c r="D215" i="1"/>
  <c r="H215" i="1" s="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D189" i="1"/>
  <c r="G189" i="1" s="1"/>
  <c r="C189" i="1"/>
  <c r="D188" i="1"/>
  <c r="G188" i="1" s="1"/>
  <c r="C188" i="1"/>
  <c r="D187" i="1"/>
  <c r="G187" i="1" s="1"/>
  <c r="C187" i="1"/>
  <c r="H186" i="1"/>
  <c r="G186" i="1"/>
  <c r="D186" i="1"/>
  <c r="C186" i="1"/>
  <c r="H185" i="1"/>
  <c r="G185" i="1"/>
  <c r="D185" i="1"/>
  <c r="C185" i="1"/>
  <c r="H184" i="1"/>
  <c r="D184" i="1"/>
  <c r="G184" i="1" s="1"/>
  <c r="C184" i="1"/>
  <c r="H183" i="1"/>
  <c r="G183" i="1"/>
  <c r="D183" i="1"/>
  <c r="C183" i="1"/>
  <c r="D182" i="1"/>
  <c r="H182" i="1" s="1"/>
  <c r="C182" i="1"/>
  <c r="H181" i="1"/>
  <c r="D181" i="1"/>
  <c r="G181" i="1" s="1"/>
  <c r="C181" i="1"/>
  <c r="D180" i="1"/>
  <c r="G180" i="1" s="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H161" i="1" s="1"/>
  <c r="C161" i="1"/>
  <c r="D160" i="1"/>
  <c r="H160" i="1" s="1"/>
  <c r="C160" i="1"/>
  <c r="D158" i="1"/>
  <c r="G158" i="1" s="1"/>
  <c r="C158" i="1"/>
  <c r="D157" i="1"/>
  <c r="G157" i="1" s="1"/>
  <c r="C157" i="1"/>
  <c r="D156" i="1"/>
  <c r="G156" i="1" s="1"/>
  <c r="C156" i="1"/>
  <c r="D155" i="1"/>
  <c r="G155" i="1" s="1"/>
  <c r="C155" i="1"/>
  <c r="D154" i="1"/>
  <c r="H154" i="1" s="1"/>
  <c r="C154" i="1"/>
  <c r="H153" i="1"/>
  <c r="G153" i="1"/>
  <c r="D153" i="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D118" i="1"/>
  <c r="G118" i="1" s="1"/>
  <c r="C118" i="1"/>
  <c r="D117" i="1"/>
  <c r="H117" i="1" s="1"/>
  <c r="C117" i="1"/>
  <c r="D116" i="1"/>
  <c r="H116" i="1" s="1"/>
  <c r="C116" i="1"/>
  <c r="H115" i="1"/>
  <c r="G115" i="1"/>
  <c r="D115" i="1"/>
  <c r="C115" i="1"/>
  <c r="H114" i="1"/>
  <c r="G114" i="1"/>
  <c r="D114" i="1"/>
  <c r="C114" i="1"/>
  <c r="D113" i="1"/>
  <c r="H113" i="1" s="1"/>
  <c r="C113" i="1"/>
  <c r="D112" i="1"/>
  <c r="H112" i="1" s="1"/>
  <c r="C112" i="1"/>
  <c r="D111" i="1"/>
  <c r="H111" i="1" s="1"/>
  <c r="C111" i="1"/>
  <c r="D110" i="1"/>
  <c r="H110" i="1" s="1"/>
  <c r="C110" i="1"/>
  <c r="H109" i="1"/>
  <c r="G109" i="1"/>
  <c r="D109" i="1"/>
  <c r="C109" i="1"/>
  <c r="D108" i="1"/>
  <c r="H108" i="1" s="1"/>
  <c r="C108" i="1"/>
  <c r="H107" i="1"/>
  <c r="G107" i="1"/>
  <c r="D107" i="1"/>
  <c r="C107" i="1"/>
  <c r="H106" i="1"/>
  <c r="G106" i="1"/>
  <c r="D106" i="1"/>
  <c r="C106" i="1"/>
  <c r="D105" i="1"/>
  <c r="H105" i="1" s="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D89" i="1"/>
  <c r="G89" i="1" s="1"/>
  <c r="C89" i="1"/>
  <c r="D88" i="1"/>
  <c r="G88" i="1" s="1"/>
  <c r="C88" i="1"/>
  <c r="D87" i="1"/>
  <c r="G87" i="1" s="1"/>
  <c r="C87" i="1"/>
  <c r="H86" i="1"/>
  <c r="G86" i="1"/>
  <c r="D86" i="1"/>
  <c r="C86" i="1"/>
  <c r="H85" i="1"/>
  <c r="G85" i="1"/>
  <c r="D85" i="1"/>
  <c r="C85" i="1"/>
  <c r="D84" i="1"/>
  <c r="G84" i="1" s="1"/>
  <c r="C84" i="1"/>
  <c r="H83" i="1"/>
  <c r="G83" i="1"/>
  <c r="D83" i="1"/>
  <c r="C83" i="1"/>
  <c r="D82" i="1"/>
  <c r="G82" i="1" s="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G57" i="1" s="1"/>
  <c r="C57" i="1"/>
  <c r="D56" i="1"/>
  <c r="H56" i="1" s="1"/>
  <c r="C56" i="1"/>
  <c r="D55" i="1"/>
  <c r="H55" i="1" s="1"/>
  <c r="C55" i="1"/>
  <c r="H54" i="1"/>
  <c r="G54" i="1"/>
  <c r="D54" i="1"/>
  <c r="C54" i="1"/>
  <c r="H53" i="1"/>
  <c r="G53" i="1"/>
  <c r="D53" i="1"/>
  <c r="C53" i="1"/>
  <c r="D52" i="1"/>
  <c r="H52" i="1" s="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G25" i="1" s="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D6" i="1"/>
  <c r="H6" i="1" s="1"/>
  <c r="C6" i="1"/>
  <c r="D5" i="1"/>
  <c r="H5" i="1" s="1"/>
  <c r="C5" i="1"/>
  <c r="D4" i="1"/>
  <c r="G4" i="1" s="1"/>
  <c r="C4" i="1"/>
  <c r="H1467" i="1" l="1"/>
  <c r="F215" i="9"/>
  <c r="E285" i="9"/>
  <c r="B285" i="9" s="1"/>
  <c r="E300" i="9"/>
  <c r="B300" i="9" s="1"/>
  <c r="E302" i="9"/>
  <c r="B302" i="9" s="1"/>
  <c r="F416" i="4"/>
  <c r="H411" i="1"/>
  <c r="E281" i="9"/>
  <c r="B281" i="9" s="1"/>
  <c r="G406" i="1"/>
  <c r="H413" i="1"/>
  <c r="G405" i="1"/>
  <c r="G404" i="1"/>
  <c r="G645" i="1"/>
  <c r="H644" i="1"/>
  <c r="G1144" i="1"/>
  <c r="E291" i="9"/>
  <c r="B291" i="9" s="1"/>
  <c r="G1142" i="1"/>
  <c r="E282" i="9"/>
  <c r="B282" i="9" s="1"/>
  <c r="E308" i="9"/>
  <c r="B308" i="9" s="1"/>
  <c r="F180" i="5"/>
  <c r="G1154" i="1"/>
  <c r="G1141" i="1"/>
  <c r="G1137" i="1"/>
  <c r="G1136" i="1"/>
  <c r="G1125" i="1"/>
  <c r="G1117" i="1"/>
  <c r="F134" i="5"/>
  <c r="F135" i="5"/>
  <c r="G1113" i="1"/>
  <c r="H1061" i="1"/>
  <c r="G1056" i="1"/>
  <c r="G1060" i="1"/>
  <c r="G1047" i="1"/>
  <c r="H1047" i="1"/>
  <c r="H1048" i="1"/>
  <c r="H1050" i="1"/>
  <c r="F69" i="5"/>
  <c r="F70" i="5"/>
  <c r="H1034" i="1"/>
  <c r="H1035" i="1"/>
  <c r="F56" i="5"/>
  <c r="H1033" i="1"/>
  <c r="G1030" i="1"/>
  <c r="H1028" i="1"/>
  <c r="H1026" i="1"/>
  <c r="G1023" i="1"/>
  <c r="G1025" i="1"/>
  <c r="G1013" i="1"/>
  <c r="G1015" i="1"/>
  <c r="F35" i="5"/>
  <c r="G1012" i="1"/>
  <c r="G1006" i="1"/>
  <c r="G1007" i="1"/>
  <c r="G1008" i="1"/>
  <c r="F29" i="5"/>
  <c r="G1004" i="1"/>
  <c r="G1003" i="1"/>
  <c r="G1000" i="1"/>
  <c r="G999" i="1"/>
  <c r="G998" i="1"/>
  <c r="G994" i="1"/>
  <c r="G993" i="1"/>
  <c r="F13" i="5"/>
  <c r="G991" i="1"/>
  <c r="G992" i="1"/>
  <c r="G989" i="1"/>
  <c r="G988" i="1"/>
  <c r="G986" i="1"/>
  <c r="G987" i="1"/>
  <c r="E292" i="9"/>
  <c r="B292" i="9" s="1"/>
  <c r="G817" i="1"/>
  <c r="G816" i="1"/>
  <c r="G719" i="1"/>
  <c r="G715" i="1"/>
  <c r="G714" i="1"/>
  <c r="G713" i="1"/>
  <c r="F218" i="9"/>
  <c r="B218" i="9" s="1"/>
  <c r="G658" i="1"/>
  <c r="G655" i="1"/>
  <c r="H650" i="1"/>
  <c r="H647" i="1"/>
  <c r="H646" i="1"/>
  <c r="E22" i="9"/>
  <c r="B22" i="9" s="1"/>
  <c r="G644" i="1"/>
  <c r="G643" i="1"/>
  <c r="H645" i="1"/>
  <c r="E644" i="4"/>
  <c r="D638" i="1" s="1"/>
  <c r="H371" i="1"/>
  <c r="H367" i="1"/>
  <c r="H364" i="1"/>
  <c r="H365" i="1"/>
  <c r="H362" i="1"/>
  <c r="E363" i="4"/>
  <c r="D358" i="1" s="1"/>
  <c r="G359" i="1"/>
  <c r="G361" i="1"/>
  <c r="G357" i="1"/>
  <c r="G309" i="1"/>
  <c r="H307" i="1"/>
  <c r="H308" i="1"/>
  <c r="E311" i="4"/>
  <c r="D306" i="1" s="1"/>
  <c r="G291" i="1"/>
  <c r="G290" i="1"/>
  <c r="F418" i="4"/>
  <c r="H288" i="1"/>
  <c r="G411" i="1"/>
  <c r="G412" i="1"/>
  <c r="E643" i="4"/>
  <c r="D637" i="1" s="1"/>
  <c r="H266" i="1"/>
  <c r="H264" i="1"/>
  <c r="H265" i="1"/>
  <c r="E70" i="9"/>
  <c r="B70" i="9" s="1"/>
  <c r="G260" i="1"/>
  <c r="G261" i="1"/>
  <c r="E263" i="4"/>
  <c r="D259" i="1" s="1"/>
  <c r="F226" i="9"/>
  <c r="B226" i="9" s="1"/>
  <c r="F252" i="4"/>
  <c r="D248" i="1"/>
  <c r="F259" i="4"/>
  <c r="G257" i="1"/>
  <c r="E69" i="9"/>
  <c r="B69" i="9" s="1"/>
  <c r="G256" i="1"/>
  <c r="H232" i="1"/>
  <c r="H233" i="1"/>
  <c r="G218" i="1"/>
  <c r="E58" i="9"/>
  <c r="B58" i="9" s="1"/>
  <c r="H211" i="1"/>
  <c r="G211" i="1"/>
  <c r="G215" i="1"/>
  <c r="G217" i="1"/>
  <c r="F219" i="4"/>
  <c r="G207" i="1"/>
  <c r="F210" i="4"/>
  <c r="H191" i="1"/>
  <c r="H189" i="1"/>
  <c r="H188" i="1"/>
  <c r="H187" i="1"/>
  <c r="B223" i="9"/>
  <c r="E46" i="9"/>
  <c r="B46" i="9" s="1"/>
  <c r="F222" i="9"/>
  <c r="B222" i="9" s="1"/>
  <c r="G182" i="1"/>
  <c r="H180" i="1"/>
  <c r="B219" i="9"/>
  <c r="E42" i="9"/>
  <c r="B42" i="9" s="1"/>
  <c r="G177" i="1"/>
  <c r="G176" i="1"/>
  <c r="G175" i="1"/>
  <c r="G173" i="1"/>
  <c r="G174" i="1"/>
  <c r="G172" i="1"/>
  <c r="G171" i="1"/>
  <c r="G170" i="1"/>
  <c r="G168" i="1"/>
  <c r="G167" i="1"/>
  <c r="G165" i="1"/>
  <c r="G166" i="1"/>
  <c r="G164" i="1"/>
  <c r="G163" i="1"/>
  <c r="E41" i="9"/>
  <c r="B41" i="9" s="1"/>
  <c r="G160" i="1"/>
  <c r="G161" i="1"/>
  <c r="E163" i="4"/>
  <c r="D159" i="1" s="1"/>
  <c r="H158" i="1"/>
  <c r="H157" i="1"/>
  <c r="H155" i="1"/>
  <c r="H156" i="1"/>
  <c r="G154" i="1"/>
  <c r="G152" i="1"/>
  <c r="F153" i="4"/>
  <c r="G149" i="1"/>
  <c r="G150" i="1"/>
  <c r="G121" i="1"/>
  <c r="G123" i="1"/>
  <c r="H118" i="1"/>
  <c r="G116" i="1"/>
  <c r="G117" i="1"/>
  <c r="E38" i="9"/>
  <c r="B38" i="9" s="1"/>
  <c r="G113" i="1"/>
  <c r="G112" i="1"/>
  <c r="G111" i="1"/>
  <c r="G108" i="1"/>
  <c r="G110" i="1"/>
  <c r="G103" i="1"/>
  <c r="G105" i="1"/>
  <c r="E106" i="4"/>
  <c r="D102" i="1" s="1"/>
  <c r="H93" i="1"/>
  <c r="H90" i="1"/>
  <c r="H89" i="1"/>
  <c r="H87" i="1"/>
  <c r="H88" i="1"/>
  <c r="H84" i="1"/>
  <c r="H82" i="1"/>
  <c r="E82" i="4"/>
  <c r="G79" i="1"/>
  <c r="G81" i="1"/>
  <c r="H57" i="1"/>
  <c r="E27" i="9"/>
  <c r="B27" i="9" s="1"/>
  <c r="G55" i="1"/>
  <c r="E26" i="9"/>
  <c r="B26" i="9" s="1"/>
  <c r="G56" i="1"/>
  <c r="E50" i="4"/>
  <c r="D46" i="1" s="1"/>
  <c r="G50" i="1"/>
  <c r="G52" i="1"/>
  <c r="H25" i="1"/>
  <c r="G27" i="1"/>
  <c r="F29" i="4"/>
  <c r="H19" i="1"/>
  <c r="G19" i="1"/>
  <c r="G23" i="1"/>
  <c r="F214" i="9"/>
  <c r="B214" i="9" s="1"/>
  <c r="G11" i="1"/>
  <c r="G9" i="1"/>
  <c r="G8" i="1"/>
  <c r="G7" i="1"/>
  <c r="G6" i="1"/>
  <c r="H4" i="1"/>
  <c r="G5" i="1"/>
  <c r="G1400" i="1"/>
  <c r="G1375" i="1"/>
  <c r="H1322" i="1"/>
  <c r="H1324" i="1"/>
  <c r="H1316" i="1"/>
  <c r="H1318" i="1"/>
  <c r="H1307" i="1"/>
  <c r="H1308" i="1"/>
  <c r="H1303" i="1"/>
  <c r="H1302" i="1"/>
  <c r="H1300" i="1"/>
  <c r="H1301" i="1"/>
  <c r="D22" i="7"/>
  <c r="D5" i="7" s="1"/>
  <c r="J1455" i="1"/>
  <c r="E22" i="7"/>
  <c r="G1467" i="1"/>
  <c r="D1438" i="1"/>
  <c r="G1438" i="1" s="1"/>
  <c r="D1437" i="1"/>
  <c r="H1437" i="1" s="1"/>
  <c r="G1578" i="1"/>
  <c r="G1579" i="1"/>
  <c r="H1576" i="1"/>
  <c r="G1531" i="1"/>
  <c r="G1530" i="1"/>
  <c r="D49" i="8"/>
  <c r="C1524" i="1" s="1"/>
  <c r="G1490" i="1"/>
  <c r="G1488" i="1"/>
  <c r="G1486" i="1"/>
  <c r="G1509" i="1"/>
  <c r="G1507" i="1"/>
  <c r="G1506" i="1"/>
  <c r="G1504" i="1"/>
  <c r="G1503" i="1"/>
  <c r="G1502" i="1"/>
  <c r="G1499" i="1"/>
  <c r="G1492" i="1"/>
  <c r="H1491" i="1"/>
  <c r="G1487" i="1"/>
  <c r="H1483" i="1"/>
  <c r="G1483" i="1"/>
  <c r="H1484" i="1"/>
  <c r="D6" i="8"/>
  <c r="D42" i="8" s="1"/>
  <c r="B215" i="9"/>
  <c r="E286" i="9"/>
  <c r="B286" i="9" s="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53" i="1"/>
  <c r="H1353" i="1"/>
  <c r="G1361" i="1"/>
  <c r="H1361" i="1"/>
  <c r="G1369" i="1"/>
  <c r="H1369" i="1"/>
  <c r="G1377" i="1"/>
  <c r="H1377" i="1"/>
  <c r="H1216" i="1"/>
  <c r="G1216" i="1"/>
  <c r="H1218" i="1"/>
  <c r="G1218" i="1"/>
  <c r="H1220" i="1"/>
  <c r="G1220" i="1"/>
  <c r="G1389" i="1"/>
  <c r="H1389" i="1"/>
  <c r="G1397" i="1"/>
  <c r="H139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F397" i="4"/>
  <c r="D396" i="4"/>
  <c r="F43" i="6"/>
  <c r="C1337" i="1"/>
  <c r="F50" i="6"/>
  <c r="C1344" i="1"/>
  <c r="D38" i="7"/>
  <c r="C1470" i="1"/>
  <c r="H1114" i="1"/>
  <c r="H1118" i="1"/>
  <c r="H1122" i="1"/>
  <c r="H1125" i="1"/>
  <c r="H1129" i="1"/>
  <c r="H1133" i="1"/>
  <c r="H1137" i="1"/>
  <c r="H1141" i="1"/>
  <c r="H1145" i="1"/>
  <c r="H1149"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57" i="1"/>
  <c r="H1357" i="1"/>
  <c r="G1365" i="1"/>
  <c r="H1365" i="1"/>
  <c r="G1373" i="1"/>
  <c r="H1373" i="1"/>
  <c r="G1381" i="1"/>
  <c r="H1381" i="1"/>
  <c r="H1113" i="1"/>
  <c r="G1115" i="1"/>
  <c r="H1117" i="1"/>
  <c r="G1119" i="1"/>
  <c r="H1121" i="1"/>
  <c r="H1128" i="1"/>
  <c r="H1132" i="1"/>
  <c r="H1136" i="1"/>
  <c r="H1140" i="1"/>
  <c r="H1144" i="1"/>
  <c r="H1148" i="1"/>
  <c r="H1154" i="1"/>
  <c r="H1215" i="1"/>
  <c r="G1215" i="1"/>
  <c r="H1217" i="1"/>
  <c r="G1217" i="1"/>
  <c r="H1219" i="1"/>
  <c r="G1219" i="1"/>
  <c r="H1221" i="1"/>
  <c r="G1221" i="1"/>
  <c r="G1385" i="1"/>
  <c r="H1385" i="1"/>
  <c r="G1393" i="1"/>
  <c r="H1393" i="1"/>
  <c r="G1401" i="1"/>
  <c r="H1401" i="1"/>
  <c r="H1485" i="1"/>
  <c r="G1485" i="1"/>
  <c r="H1501" i="1"/>
  <c r="G1501" i="1"/>
  <c r="G1508" i="1"/>
  <c r="H1508" i="1"/>
  <c r="G1516" i="1"/>
  <c r="H1516"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8" i="1"/>
  <c r="G1339" i="1"/>
  <c r="G1340" i="1"/>
  <c r="G1341" i="1"/>
  <c r="G1342" i="1"/>
  <c r="G1343" i="1"/>
  <c r="G1345" i="1"/>
  <c r="G1346" i="1"/>
  <c r="G1347" i="1"/>
  <c r="G1348" i="1"/>
  <c r="G1349" i="1"/>
  <c r="H1350" i="1"/>
  <c r="H1354" i="1"/>
  <c r="H1358" i="1"/>
  <c r="H1362" i="1"/>
  <c r="H1366" i="1"/>
  <c r="H1370" i="1"/>
  <c r="H1374" i="1"/>
  <c r="H1378" i="1"/>
  <c r="H1382" i="1"/>
  <c r="H1386" i="1"/>
  <c r="H1390" i="1"/>
  <c r="H1394" i="1"/>
  <c r="H1398" i="1"/>
  <c r="H1403" i="1"/>
  <c r="G1403" i="1"/>
  <c r="H1405" i="1"/>
  <c r="G1405" i="1"/>
  <c r="H1407" i="1"/>
  <c r="G1407" i="1"/>
  <c r="H1438" i="1"/>
  <c r="H1441" i="1"/>
  <c r="G1441" i="1"/>
  <c r="J1441" i="1"/>
  <c r="H1445" i="1"/>
  <c r="G1445" i="1"/>
  <c r="I1448" i="1"/>
  <c r="H1455" i="1"/>
  <c r="I1458" i="1"/>
  <c r="I1463" i="1"/>
  <c r="H1468" i="1"/>
  <c r="I1473" i="1"/>
  <c r="H1479" i="1"/>
  <c r="H1489" i="1"/>
  <c r="G1489" i="1"/>
  <c r="H1505" i="1"/>
  <c r="G1505" i="1"/>
  <c r="H1513" i="1"/>
  <c r="G1513" i="1"/>
  <c r="H1526" i="1"/>
  <c r="G1526" i="1"/>
  <c r="H1534" i="1"/>
  <c r="G1534" i="1"/>
  <c r="H1542" i="1"/>
  <c r="G1542" i="1"/>
  <c r="H1550" i="1"/>
  <c r="G1550" i="1"/>
  <c r="H1558" i="1"/>
  <c r="G1558" i="1"/>
  <c r="H1566" i="1"/>
  <c r="G1566" i="1"/>
  <c r="H1574" i="1"/>
  <c r="G1574" i="1"/>
  <c r="F8" i="4"/>
  <c r="D7" i="4"/>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46" i="1"/>
  <c r="H1451" i="1"/>
  <c r="I1456" i="1"/>
  <c r="H1461" i="1"/>
  <c r="H1466" i="1"/>
  <c r="I1471" i="1"/>
  <c r="H1477" i="1"/>
  <c r="H1493" i="1"/>
  <c r="G1493" i="1"/>
  <c r="G1524" i="1"/>
  <c r="H1524" i="1"/>
  <c r="G1532" i="1"/>
  <c r="H1532" i="1"/>
  <c r="G1540" i="1"/>
  <c r="H1540" i="1"/>
  <c r="G1548" i="1"/>
  <c r="H1548" i="1"/>
  <c r="G1556" i="1"/>
  <c r="H1556" i="1"/>
  <c r="G1564" i="1"/>
  <c r="H1564" i="1"/>
  <c r="G1572" i="1"/>
  <c r="H1572" i="1"/>
  <c r="G1580" i="1"/>
  <c r="H1580" i="1"/>
  <c r="F164" i="4"/>
  <c r="D163" i="4"/>
  <c r="F78" i="5"/>
  <c r="H1402" i="1"/>
  <c r="G1402" i="1"/>
  <c r="H1404" i="1"/>
  <c r="G1404" i="1"/>
  <c r="H1406" i="1"/>
  <c r="G1406" i="1"/>
  <c r="H1439" i="1"/>
  <c r="G1439" i="1"/>
  <c r="J1439" i="1"/>
  <c r="H1443" i="1"/>
  <c r="G1443" i="1"/>
  <c r="I1443" i="1" s="1"/>
  <c r="J1443" i="1"/>
  <c r="H1449" i="1"/>
  <c r="I1452" i="1"/>
  <c r="H1454" i="1"/>
  <c r="H1459" i="1"/>
  <c r="H1464" i="1"/>
  <c r="I1467" i="1"/>
  <c r="H1474" i="1"/>
  <c r="I1478" i="1"/>
  <c r="H1497" i="1"/>
  <c r="G1497" i="1"/>
  <c r="H1510" i="1"/>
  <c r="G1510" i="1"/>
  <c r="H1521" i="1"/>
  <c r="G1521" i="1"/>
  <c r="H1529" i="1"/>
  <c r="G1529" i="1"/>
  <c r="H1537" i="1"/>
  <c r="G1537" i="1"/>
  <c r="H1545" i="1"/>
  <c r="G1545" i="1"/>
  <c r="H1553" i="1"/>
  <c r="G1553" i="1"/>
  <c r="H1561" i="1"/>
  <c r="G1561" i="1"/>
  <c r="H1569" i="1"/>
  <c r="G1569" i="1"/>
  <c r="H1577" i="1"/>
  <c r="G1577" i="1"/>
  <c r="D593" i="4"/>
  <c r="F612" i="4"/>
  <c r="G1447" i="1"/>
  <c r="I1447" i="1" s="1"/>
  <c r="G1449" i="1"/>
  <c r="G1451" i="1"/>
  <c r="I1451" i="1" s="1"/>
  <c r="G1454" i="1"/>
  <c r="G1455" i="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E7" i="4"/>
  <c r="F23" i="4"/>
  <c r="E152" i="4"/>
  <c r="G21" i="9" s="1"/>
  <c r="F215" i="4"/>
  <c r="D263" i="4"/>
  <c r="F268" i="4"/>
  <c r="F369" i="4"/>
  <c r="D363" i="4"/>
  <c r="D472" i="4"/>
  <c r="F490" i="4"/>
  <c r="D484" i="4"/>
  <c r="F568" i="4"/>
  <c r="D567" i="4"/>
  <c r="E12" i="5"/>
  <c r="F12" i="5" s="1"/>
  <c r="F246" i="5"/>
  <c r="D245" i="5"/>
  <c r="D237" i="5" s="1"/>
  <c r="F90" i="6"/>
  <c r="D89" i="6"/>
  <c r="D129" i="6"/>
  <c r="F130" i="6"/>
  <c r="D124" i="4"/>
  <c r="F169" i="4"/>
  <c r="D196" i="4"/>
  <c r="E224" i="4"/>
  <c r="F317" i="4"/>
  <c r="D311" i="4"/>
  <c r="F345" i="4"/>
  <c r="D344" i="4"/>
  <c r="F351" i="4"/>
  <c r="D350" i="4"/>
  <c r="D644" i="4"/>
  <c r="F417" i="4"/>
  <c r="E421" i="4"/>
  <c r="D459" i="4"/>
  <c r="F466" i="4"/>
  <c r="F516" i="4"/>
  <c r="D515" i="4"/>
  <c r="E5" i="6"/>
  <c r="F13" i="6"/>
  <c r="F118" i="6"/>
  <c r="D114" i="6"/>
  <c r="F112" i="4"/>
  <c r="D106" i="4"/>
  <c r="F125" i="4"/>
  <c r="F140" i="4"/>
  <c r="D139" i="4"/>
  <c r="H21" i="9"/>
  <c r="D151" i="4"/>
  <c r="F159" i="4"/>
  <c r="F299" i="4"/>
  <c r="D298" i="4"/>
  <c r="F422" i="4"/>
  <c r="D421" i="4"/>
  <c r="E567" i="4"/>
  <c r="D561" i="1" s="1"/>
  <c r="F626" i="4"/>
  <c r="D625" i="4"/>
  <c r="F652" i="4"/>
  <c r="D7" i="5"/>
  <c r="F19" i="5"/>
  <c r="G289" i="9"/>
  <c r="E289" i="9" s="1"/>
  <c r="B289" i="9" s="1"/>
  <c r="F88" i="5"/>
  <c r="D87" i="5"/>
  <c r="D68" i="5" s="1"/>
  <c r="H290" i="9"/>
  <c r="E290" i="9" s="1"/>
  <c r="B290" i="9" s="1"/>
  <c r="E146" i="5"/>
  <c r="D1124" i="1" s="1"/>
  <c r="G307" i="9"/>
  <c r="F177" i="5"/>
  <c r="H307" i="9"/>
  <c r="E176" i="5"/>
  <c r="F191" i="5"/>
  <c r="D190" i="5"/>
  <c r="F6" i="6"/>
  <c r="D5" i="6"/>
  <c r="F91" i="4"/>
  <c r="F231" i="4"/>
  <c r="F603" i="4"/>
  <c r="F149" i="5"/>
  <c r="F206" i="5"/>
  <c r="E245" i="5"/>
  <c r="D1222" i="1" s="1"/>
  <c r="D35" i="6"/>
  <c r="F115" i="6"/>
  <c r="E114" i="6"/>
  <c r="B23" i="9"/>
  <c r="E37" i="9"/>
  <c r="B37" i="9" s="1"/>
  <c r="D146" i="5"/>
  <c r="D43" i="8"/>
  <c r="E33" i="9"/>
  <c r="B33" i="9" s="1"/>
  <c r="B39" i="9"/>
  <c r="E49" i="9"/>
  <c r="B49" i="9" s="1"/>
  <c r="B55" i="9"/>
  <c r="E65" i="9"/>
  <c r="B65" i="9" s="1"/>
  <c r="B71" i="9"/>
  <c r="E81" i="9"/>
  <c r="B81" i="9" s="1"/>
  <c r="B87" i="9"/>
  <c r="E143" i="9"/>
  <c r="B143" i="9" s="1"/>
  <c r="E310" i="9"/>
  <c r="B310" i="9" s="1"/>
  <c r="F238" i="5"/>
  <c r="E29" i="9"/>
  <c r="B29" i="9" s="1"/>
  <c r="B35" i="9"/>
  <c r="E45" i="9"/>
  <c r="B45" i="9" s="1"/>
  <c r="B51" i="9"/>
  <c r="E61" i="9"/>
  <c r="B61" i="9" s="1"/>
  <c r="B67" i="9"/>
  <c r="E77" i="9"/>
  <c r="B77" i="9" s="1"/>
  <c r="B83" i="9"/>
  <c r="E93" i="9"/>
  <c r="B93" i="9" s="1"/>
  <c r="H165" i="9"/>
  <c r="L192" i="9"/>
  <c r="F192" i="9" s="1"/>
  <c r="G200" i="9"/>
  <c r="E200" i="9" s="1"/>
  <c r="B200" i="9" s="1"/>
  <c r="G208" i="9"/>
  <c r="E208" i="9" s="1"/>
  <c r="B208" i="9" s="1"/>
  <c r="M213" i="9"/>
  <c r="E97" i="9"/>
  <c r="B97" i="9" s="1"/>
  <c r="E105" i="9"/>
  <c r="B105" i="9" s="1"/>
  <c r="B111" i="9"/>
  <c r="E121" i="9"/>
  <c r="B121" i="9" s="1"/>
  <c r="B127" i="9"/>
  <c r="E137" i="9"/>
  <c r="B137" i="9" s="1"/>
  <c r="B147" i="9"/>
  <c r="E157" i="9"/>
  <c r="B157"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F213" i="9" s="1"/>
  <c r="B213" i="9" s="1"/>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I10" i="9"/>
  <c r="E101" i="9"/>
  <c r="B101" i="9" s="1"/>
  <c r="B107" i="9"/>
  <c r="E117" i="9"/>
  <c r="B117" i="9" s="1"/>
  <c r="B123" i="9"/>
  <c r="E133" i="9"/>
  <c r="B133" i="9" s="1"/>
  <c r="B139" i="9"/>
  <c r="E153" i="9"/>
  <c r="B153" i="9" s="1"/>
  <c r="B159" i="9"/>
  <c r="G166" i="9"/>
  <c r="G196" i="9"/>
  <c r="E196" i="9" s="1"/>
  <c r="B196" i="9" s="1"/>
  <c r="G204" i="9"/>
  <c r="E204" i="9" s="1"/>
  <c r="B204" i="9" s="1"/>
  <c r="G212" i="9"/>
  <c r="E212" i="9" s="1"/>
  <c r="B212" i="9" s="1"/>
  <c r="E273" i="9"/>
  <c r="B273" i="9" s="1"/>
  <c r="B288" i="9"/>
  <c r="F217" i="9"/>
  <c r="B217" i="9" s="1"/>
  <c r="F221" i="9"/>
  <c r="B221" i="9" s="1"/>
  <c r="F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F277" i="9"/>
  <c r="E287" i="9"/>
  <c r="B287" i="9" s="1"/>
  <c r="F643" i="4" l="1"/>
  <c r="H19" i="9"/>
  <c r="E19" i="9" s="1"/>
  <c r="B19" i="9" s="1"/>
  <c r="E350" i="4"/>
  <c r="E298" i="4"/>
  <c r="H637" i="1"/>
  <c r="G637" i="1"/>
  <c r="H248" i="1"/>
  <c r="G248" i="1"/>
  <c r="F152" i="4"/>
  <c r="F82" i="4"/>
  <c r="D78" i="1"/>
  <c r="F50" i="4"/>
  <c r="H46" i="1"/>
  <c r="G46" i="1"/>
  <c r="H29" i="3"/>
  <c r="C1436" i="1"/>
  <c r="I1455" i="1"/>
  <c r="C1453" i="1"/>
  <c r="H30" i="3"/>
  <c r="G1437" i="1"/>
  <c r="I30" i="3"/>
  <c r="D1453" i="1"/>
  <c r="E5" i="7"/>
  <c r="C1481" i="1"/>
  <c r="G1481" i="1" s="1"/>
  <c r="H21" i="3"/>
  <c r="C1046" i="1"/>
  <c r="E166" i="9"/>
  <c r="B166" i="9" s="1"/>
  <c r="B192" i="9"/>
  <c r="H25" i="3"/>
  <c r="C1329" i="1"/>
  <c r="F35" i="6"/>
  <c r="I22" i="3"/>
  <c r="D1153" i="1"/>
  <c r="E307" i="9"/>
  <c r="B307" i="9" s="1"/>
  <c r="D6" i="5"/>
  <c r="H20" i="3"/>
  <c r="C985" i="1"/>
  <c r="F298" i="4"/>
  <c r="D407" i="4"/>
  <c r="C293" i="1"/>
  <c r="E141" i="6"/>
  <c r="I24" i="3"/>
  <c r="D1299" i="1"/>
  <c r="F344" i="4"/>
  <c r="C339" i="1"/>
  <c r="F224" i="4"/>
  <c r="D220" i="1"/>
  <c r="E7" i="5"/>
  <c r="D990" i="1"/>
  <c r="E151" i="4"/>
  <c r="F151" i="4" s="1"/>
  <c r="D148" i="1"/>
  <c r="E408" i="4"/>
  <c r="D403" i="1" s="1"/>
  <c r="D345" i="1"/>
  <c r="H1481" i="1"/>
  <c r="H31" i="3"/>
  <c r="C1469" i="1"/>
  <c r="I35" i="3"/>
  <c r="C1518" i="1"/>
  <c r="E237" i="5"/>
  <c r="F421" i="4"/>
  <c r="D420" i="4"/>
  <c r="C415" i="1"/>
  <c r="F114" i="6"/>
  <c r="H27" i="3"/>
  <c r="C1408" i="1"/>
  <c r="H23" i="3"/>
  <c r="C1214" i="1"/>
  <c r="F644" i="4"/>
  <c r="C638" i="1"/>
  <c r="F196" i="4"/>
  <c r="C192" i="1"/>
  <c r="F245" i="5"/>
  <c r="C1222" i="1"/>
  <c r="F567" i="4"/>
  <c r="D528" i="4"/>
  <c r="C561" i="1"/>
  <c r="F472" i="4"/>
  <c r="C466" i="1"/>
  <c r="F593" i="4"/>
  <c r="C587" i="1"/>
  <c r="F7" i="4"/>
  <c r="D6" i="4"/>
  <c r="C3" i="1"/>
  <c r="K1450" i="9"/>
  <c r="G313" i="9"/>
  <c r="E313" i="9" s="1"/>
  <c r="B313" i="9" s="1"/>
  <c r="I34" i="3"/>
  <c r="C1517" i="1"/>
  <c r="H1344" i="1"/>
  <c r="G1344" i="1"/>
  <c r="F396" i="4"/>
  <c r="C391" i="1"/>
  <c r="F146" i="5"/>
  <c r="C1124" i="1"/>
  <c r="I27" i="3"/>
  <c r="D1408" i="1"/>
  <c r="G309" i="9"/>
  <c r="E309" i="9" s="1"/>
  <c r="B309" i="9" s="1"/>
  <c r="F190" i="5"/>
  <c r="C1167" i="1"/>
  <c r="D176" i="5"/>
  <c r="F625" i="4"/>
  <c r="C619" i="1"/>
  <c r="E21" i="9"/>
  <c r="F106" i="4"/>
  <c r="C102" i="1"/>
  <c r="E528" i="4"/>
  <c r="F459" i="4"/>
  <c r="C453" i="1"/>
  <c r="D408" i="4"/>
  <c r="F350" i="4"/>
  <c r="C345" i="1"/>
  <c r="F311" i="4"/>
  <c r="C306" i="1"/>
  <c r="F129" i="6"/>
  <c r="C1423" i="1"/>
  <c r="F363" i="4"/>
  <c r="C358" i="1"/>
  <c r="F263" i="4"/>
  <c r="C259" i="1"/>
  <c r="E6" i="4"/>
  <c r="D3" i="1"/>
  <c r="I1449" i="1"/>
  <c r="I1439" i="1"/>
  <c r="F163" i="4"/>
  <c r="C159" i="1"/>
  <c r="I1441" i="1"/>
  <c r="G312" i="9"/>
  <c r="E312" i="9" s="1"/>
  <c r="G317" i="9"/>
  <c r="E317" i="9" s="1"/>
  <c r="D141" i="6"/>
  <c r="F5" i="6"/>
  <c r="H24" i="3"/>
  <c r="C1299" i="1"/>
  <c r="F87" i="5"/>
  <c r="C1065" i="1"/>
  <c r="D289" i="4"/>
  <c r="H17" i="3"/>
  <c r="C147" i="1"/>
  <c r="F139" i="4"/>
  <c r="C135" i="1"/>
  <c r="F515" i="4"/>
  <c r="C509" i="1"/>
  <c r="E420" i="4"/>
  <c r="D415" i="1"/>
  <c r="F124" i="4"/>
  <c r="C120" i="1"/>
  <c r="F89" i="6"/>
  <c r="C1383" i="1"/>
  <c r="E68" i="5"/>
  <c r="F484" i="4"/>
  <c r="C478" i="1"/>
  <c r="G1470" i="1"/>
  <c r="H1470" i="1"/>
  <c r="H1337" i="1"/>
  <c r="G1337" i="1"/>
  <c r="D293" i="1" l="1"/>
  <c r="E407" i="4"/>
  <c r="D402" i="1" s="1"/>
  <c r="H78" i="1"/>
  <c r="G78" i="1"/>
  <c r="D1436" i="1"/>
  <c r="I29" i="3"/>
  <c r="G315" i="9"/>
  <c r="E315" i="9" s="1"/>
  <c r="G1453" i="1"/>
  <c r="H1453" i="1"/>
  <c r="G1383" i="1"/>
  <c r="H1383" i="1"/>
  <c r="H135" i="1"/>
  <c r="G135" i="1"/>
  <c r="H1299" i="1"/>
  <c r="G1299" i="1"/>
  <c r="H453" i="1"/>
  <c r="G453" i="1"/>
  <c r="H192" i="1"/>
  <c r="G192" i="1"/>
  <c r="G1469" i="1"/>
  <c r="H1469" i="1"/>
  <c r="H990" i="1"/>
  <c r="G990" i="1"/>
  <c r="H220" i="1"/>
  <c r="G220" i="1"/>
  <c r="F407" i="4"/>
  <c r="C402" i="1"/>
  <c r="C984" i="1"/>
  <c r="E316" i="9"/>
  <c r="B317" i="9"/>
  <c r="H391" i="1"/>
  <c r="G391" i="1"/>
  <c r="E311" i="9"/>
  <c r="B312" i="9"/>
  <c r="H259" i="1"/>
  <c r="G259" i="1"/>
  <c r="H1423" i="1"/>
  <c r="G1423" i="1"/>
  <c r="H345" i="1"/>
  <c r="G345" i="1"/>
  <c r="B21" i="9"/>
  <c r="H1167" i="1"/>
  <c r="G1167" i="1"/>
  <c r="D290" i="4"/>
  <c r="D412" i="4"/>
  <c r="F6" i="4"/>
  <c r="C2" i="1"/>
  <c r="H16" i="3"/>
  <c r="H466" i="1"/>
  <c r="G466" i="1"/>
  <c r="I23" i="3"/>
  <c r="D1214" i="1"/>
  <c r="H1214" i="1" s="1"/>
  <c r="E6" i="5"/>
  <c r="G284" i="9" s="1"/>
  <c r="E284" i="9" s="1"/>
  <c r="B284" i="9" s="1"/>
  <c r="I20" i="3"/>
  <c r="D985" i="1"/>
  <c r="G985" i="1" s="1"/>
  <c r="F7" i="5"/>
  <c r="E175" i="5"/>
  <c r="D1152" i="1" s="1"/>
  <c r="E412" i="4"/>
  <c r="I16" i="3"/>
  <c r="D2" i="1"/>
  <c r="F176" i="5"/>
  <c r="D175" i="5"/>
  <c r="H22" i="3"/>
  <c r="C1153" i="1"/>
  <c r="G3" i="1"/>
  <c r="H3" i="1"/>
  <c r="H478" i="1"/>
  <c r="G478" i="1"/>
  <c r="E635" i="4"/>
  <c r="D629" i="1" s="1"/>
  <c r="D414" i="1"/>
  <c r="D291" i="4"/>
  <c r="D413" i="4"/>
  <c r="C285" i="1"/>
  <c r="H120" i="1"/>
  <c r="G120" i="1"/>
  <c r="H509" i="1"/>
  <c r="G509" i="1"/>
  <c r="H1065" i="1"/>
  <c r="G1065" i="1"/>
  <c r="E636" i="4"/>
  <c r="D630" i="1" s="1"/>
  <c r="D522" i="1"/>
  <c r="H619" i="1"/>
  <c r="G619" i="1"/>
  <c r="G1124" i="1"/>
  <c r="H1124" i="1"/>
  <c r="H1222" i="1"/>
  <c r="G1222" i="1"/>
  <c r="H638" i="1"/>
  <c r="G638" i="1"/>
  <c r="F237" i="5"/>
  <c r="H415" i="1"/>
  <c r="G415" i="1"/>
  <c r="H1518" i="1"/>
  <c r="G1518" i="1"/>
  <c r="H148" i="1"/>
  <c r="G148" i="1"/>
  <c r="H339" i="1"/>
  <c r="G339" i="1"/>
  <c r="I28" i="3"/>
  <c r="D1435" i="1"/>
  <c r="H1517" i="1"/>
  <c r="G1517" i="1"/>
  <c r="H11" i="3"/>
  <c r="D636" i="4"/>
  <c r="F528" i="4"/>
  <c r="C522" i="1"/>
  <c r="I21" i="3"/>
  <c r="D1046" i="1"/>
  <c r="H1046" i="1" s="1"/>
  <c r="F141" i="6"/>
  <c r="H28" i="3"/>
  <c r="C1435" i="1"/>
  <c r="H159" i="1"/>
  <c r="G159" i="1"/>
  <c r="H358" i="1"/>
  <c r="G358" i="1"/>
  <c r="H306" i="1"/>
  <c r="G306" i="1"/>
  <c r="F408" i="4"/>
  <c r="C403" i="1"/>
  <c r="H102" i="1"/>
  <c r="G102" i="1"/>
  <c r="H587" i="1"/>
  <c r="G587" i="1"/>
  <c r="H561" i="1"/>
  <c r="G561" i="1"/>
  <c r="H1408" i="1"/>
  <c r="G1408" i="1"/>
  <c r="D635" i="4"/>
  <c r="F420" i="4"/>
  <c r="C414" i="1"/>
  <c r="I17" i="3"/>
  <c r="E289" i="4"/>
  <c r="D147" i="1"/>
  <c r="H147" i="1" s="1"/>
  <c r="H293" i="1"/>
  <c r="G293" i="1"/>
  <c r="H1329" i="1"/>
  <c r="G1329" i="1"/>
  <c r="F68" i="5"/>
  <c r="G1214" i="1" l="1"/>
  <c r="H985" i="1"/>
  <c r="E314" i="9"/>
  <c r="I10" i="3" s="1"/>
  <c r="B315" i="9"/>
  <c r="H1436" i="1"/>
  <c r="G1436" i="1"/>
  <c r="G1153" i="1"/>
  <c r="H1153" i="1"/>
  <c r="G1046" i="1"/>
  <c r="H2" i="1"/>
  <c r="G2" i="1"/>
  <c r="E291" i="4"/>
  <c r="D287" i="1" s="1"/>
  <c r="E413" i="4"/>
  <c r="F413" i="4" s="1"/>
  <c r="D285" i="1"/>
  <c r="H285" i="1" s="1"/>
  <c r="F635" i="4"/>
  <c r="C629" i="1"/>
  <c r="F636" i="4"/>
  <c r="C630" i="1"/>
  <c r="D640" i="4"/>
  <c r="D415" i="4"/>
  <c r="C408" i="1"/>
  <c r="H402" i="1"/>
  <c r="G402" i="1"/>
  <c r="H403" i="1"/>
  <c r="G403" i="1"/>
  <c r="H1435" i="1"/>
  <c r="G1435" i="1"/>
  <c r="N3" i="9"/>
  <c r="I11" i="3"/>
  <c r="G147" i="1"/>
  <c r="F289" i="4"/>
  <c r="F175" i="5"/>
  <c r="C1152" i="1"/>
  <c r="E639" i="4"/>
  <c r="D407" i="1"/>
  <c r="H278" i="9"/>
  <c r="D984" i="1"/>
  <c r="H984" i="1" s="1"/>
  <c r="D639" i="4"/>
  <c r="D414" i="4"/>
  <c r="F412" i="4"/>
  <c r="C407" i="1"/>
  <c r="F6" i="5"/>
  <c r="H414" i="1"/>
  <c r="G414" i="1"/>
  <c r="H522" i="1"/>
  <c r="G522" i="1"/>
  <c r="F291" i="4"/>
  <c r="C287" i="1"/>
  <c r="E290" i="4"/>
  <c r="D286" i="1" s="1"/>
  <c r="C286" i="1"/>
  <c r="G278" i="9"/>
  <c r="H9" i="3"/>
  <c r="G984" i="1" l="1"/>
  <c r="E278" i="9"/>
  <c r="E277" i="9" s="1"/>
  <c r="E414" i="4"/>
  <c r="D409" i="1" s="1"/>
  <c r="F290" i="4"/>
  <c r="K3" i="9"/>
  <c r="I9" i="3"/>
  <c r="H407" i="1"/>
  <c r="G407" i="1"/>
  <c r="D633" i="1"/>
  <c r="H630" i="1"/>
  <c r="G630" i="1"/>
  <c r="H287" i="1"/>
  <c r="G287" i="1"/>
  <c r="G1152" i="1"/>
  <c r="H1152" i="1"/>
  <c r="G285" i="1"/>
  <c r="E640" i="4"/>
  <c r="F640" i="4" s="1"/>
  <c r="E415" i="4"/>
  <c r="D410" i="1" s="1"/>
  <c r="D408" i="1"/>
  <c r="H408" i="1" s="1"/>
  <c r="H286" i="1"/>
  <c r="G286" i="1"/>
  <c r="F414" i="4"/>
  <c r="C409" i="1"/>
  <c r="F415" i="4"/>
  <c r="C410" i="1"/>
  <c r="H629" i="1"/>
  <c r="G629" i="1"/>
  <c r="D641" i="4"/>
  <c r="F639" i="4"/>
  <c r="C633" i="1"/>
  <c r="H8" i="3"/>
  <c r="D642" i="4"/>
  <c r="C634" i="1"/>
  <c r="B278" i="9" l="1"/>
  <c r="M3" i="9"/>
  <c r="I8" i="3"/>
  <c r="H409" i="1"/>
  <c r="G409" i="1"/>
  <c r="H633" i="1"/>
  <c r="G633" i="1"/>
  <c r="G408" i="1"/>
  <c r="H410" i="1"/>
  <c r="G410" i="1"/>
  <c r="E642" i="4"/>
  <c r="D634" i="1"/>
  <c r="G634" i="1" s="1"/>
  <c r="F642" i="4"/>
  <c r="D646" i="4"/>
  <c r="C636" i="1"/>
  <c r="D645" i="4"/>
  <c r="C635" i="1"/>
  <c r="E641" i="4"/>
  <c r="F641" i="4" s="1"/>
  <c r="E645" i="4" l="1"/>
  <c r="D635" i="1"/>
  <c r="G276" i="9"/>
  <c r="E276" i="9" s="1"/>
  <c r="B276" i="9" s="1"/>
  <c r="H636" i="1"/>
  <c r="E646" i="4"/>
  <c r="D636" i="1"/>
  <c r="G636" i="1" s="1"/>
  <c r="H635" i="1"/>
  <c r="G635" i="1"/>
  <c r="F646" i="4"/>
  <c r="H19" i="3"/>
  <c r="C640" i="1"/>
  <c r="F645" i="4"/>
  <c r="H18" i="3"/>
  <c r="C639" i="1"/>
  <c r="H634" i="1"/>
  <c r="I19" i="3" l="1"/>
  <c r="D640" i="1"/>
  <c r="H640" i="1" s="1"/>
  <c r="I18" i="3"/>
  <c r="D639" i="1"/>
  <c r="H7" i="3" s="1"/>
  <c r="H639" i="1" l="1"/>
  <c r="J3" i="9"/>
  <c r="G640" i="1"/>
  <c r="G639" i="1"/>
  <c r="L272" i="9" l="1"/>
  <c r="H274" i="9"/>
  <c r="M272" i="9"/>
  <c r="G274" i="9"/>
  <c r="E274" i="9" s="1"/>
  <c r="H18" i="9"/>
  <c r="G18" i="9"/>
  <c r="L15" i="9"/>
  <c r="K5" i="9"/>
  <c r="H17" i="9"/>
  <c r="I11" i="9"/>
  <c r="M16" i="9"/>
  <c r="K13" i="9"/>
  <c r="J10" i="9"/>
  <c r="I7" i="9"/>
  <c r="K9" i="9"/>
  <c r="J6" i="9"/>
  <c r="K10" i="9"/>
  <c r="G16" i="9"/>
  <c r="I5" i="9"/>
  <c r="K11" i="9"/>
  <c r="I6" i="9"/>
  <c r="K12" i="9"/>
  <c r="K6" i="9"/>
  <c r="J11" i="9"/>
  <c r="I17" i="9"/>
  <c r="K7" i="9"/>
  <c r="J12" i="9"/>
  <c r="K8" i="9"/>
  <c r="J13" i="9"/>
  <c r="J8" i="9"/>
  <c r="G15" i="9"/>
  <c r="J9" i="9"/>
  <c r="H15" i="9"/>
  <c r="I13" i="9"/>
  <c r="J7" i="9"/>
  <c r="I12" i="9"/>
  <c r="G17" i="9"/>
  <c r="I8" i="9"/>
  <c r="M15" i="9"/>
  <c r="I9" i="9"/>
  <c r="H16" i="9"/>
  <c r="J5" i="9"/>
  <c r="L16" i="9"/>
  <c r="F16" i="9" s="1"/>
  <c r="J17" i="9"/>
  <c r="E9" i="9" l="1"/>
  <c r="B9" i="9" s="1"/>
  <c r="E12" i="9"/>
  <c r="B12" i="9" s="1"/>
  <c r="F272" i="9"/>
  <c r="B272" i="9" s="1"/>
  <c r="E5" i="9"/>
  <c r="F15" i="9"/>
  <c r="F14" i="9" s="1"/>
  <c r="B274" i="9"/>
  <c r="E20" i="9"/>
  <c r="I7" i="3" s="1"/>
  <c r="E15" i="9"/>
  <c r="E8" i="9"/>
  <c r="B8" i="9" s="1"/>
  <c r="E13" i="9"/>
  <c r="B13" i="9" s="1"/>
  <c r="E16" i="9"/>
  <c r="B16" i="9" s="1"/>
  <c r="E7" i="9"/>
  <c r="B7" i="9" s="1"/>
  <c r="E11" i="9"/>
  <c r="B11" i="9" s="1"/>
  <c r="E18" i="9"/>
  <c r="B18" i="9" s="1"/>
  <c r="E17" i="9"/>
  <c r="B17" i="9" s="1"/>
  <c r="E6" i="9"/>
  <c r="B6" i="9" s="1"/>
  <c r="E10" i="9"/>
  <c r="B10" i="9" s="1"/>
  <c r="F20" i="9" l="1"/>
  <c r="F3" i="9" s="1"/>
  <c r="B15" i="9"/>
  <c r="E14" i="9"/>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<sst xmlns="http://schemas.openxmlformats.org/spreadsheetml/2006/main" count="4369" uniqueCount="3422">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</sst>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1021023.2400000001</v>
      </c>
      <c r="D2" s="6">
        <f>'PR-RAS'!E6</f>
        <v>1404437.2499999998</v>
      </c>
      <c r="E2" s="6">
        <v>0</v>
      </c>
      <c r="F2" s="6">
        <v>0</v>
      </c>
      <c r="G2" s="7">
        <f t="shared" ref="G2:G264" si="0">(B2/1000)*(C2*1+D2*2)</f>
        <v>3829.8977399999999</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371208.38</v>
      </c>
      <c r="D3" s="1">
        <f>'PR-RAS'!E7</f>
        <v>486876.89999999997</v>
      </c>
      <c r="E3" s="1">
        <v>0</v>
      </c>
      <c r="F3" s="1">
        <v>0</v>
      </c>
      <c r="G3" s="2">
        <f t="shared" si="0"/>
        <v>2689.92436</v>
      </c>
      <c r="H3" s="2">
        <f t="shared" si="1"/>
        <v>0.48000000003958121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347042.77999999997</v>
      </c>
      <c r="D4" s="1">
        <f>'PR-RAS'!E8</f>
        <v>455945.72</v>
      </c>
      <c r="E4" s="1">
        <v>0</v>
      </c>
      <c r="F4" s="1">
        <v>0</v>
      </c>
      <c r="G4" s="2">
        <f t="shared" si="0"/>
        <v>3776.8026599999998</v>
      </c>
      <c r="H4" s="2">
        <f t="shared" si="1"/>
        <v>0.50000000005820766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281757.68</v>
      </c>
      <c r="D5" s="1">
        <f>'PR-RAS'!E9</f>
        <v>396540.37</v>
      </c>
      <c r="E5" s="1">
        <v>0</v>
      </c>
      <c r="F5" s="1">
        <v>0</v>
      </c>
      <c r="G5" s="2">
        <f t="shared" si="0"/>
        <v>4299.3536800000002</v>
      </c>
      <c r="H5" s="2">
        <f t="shared" si="1"/>
        <v>0.69000000000232831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50567.39</v>
      </c>
      <c r="D6" s="1">
        <f>'PR-RAS'!E10</f>
        <v>61911.07</v>
      </c>
      <c r="E6" s="1">
        <v>0</v>
      </c>
      <c r="F6" s="1">
        <v>0</v>
      </c>
      <c r="G6" s="2">
        <f t="shared" si="0"/>
        <v>871.94765000000007</v>
      </c>
      <c r="H6" s="2">
        <f t="shared" si="1"/>
        <v>0.45999999999912689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28628.32</v>
      </c>
      <c r="D7" s="1">
        <f>'PR-RAS'!E11</f>
        <v>27672.6</v>
      </c>
      <c r="E7" s="1">
        <v>0</v>
      </c>
      <c r="F7" s="1">
        <v>0</v>
      </c>
      <c r="G7" s="2">
        <f t="shared" si="0"/>
        <v>503.84111999999993</v>
      </c>
      <c r="H7" s="2">
        <f t="shared" si="1"/>
        <v>0.72000000000116415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38509.550000000003</v>
      </c>
      <c r="D8" s="1">
        <f>'PR-RAS'!E12</f>
        <v>41175.07</v>
      </c>
      <c r="E8" s="1">
        <v>0</v>
      </c>
      <c r="F8" s="1">
        <v>0</v>
      </c>
      <c r="G8" s="2">
        <f t="shared" si="0"/>
        <v>846.01783</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17091.61</v>
      </c>
      <c r="D9" s="1">
        <f>'PR-RAS'!E13</f>
        <v>15399.1</v>
      </c>
      <c r="E9" s="1">
        <v>0</v>
      </c>
      <c r="F9" s="1">
        <v>0</v>
      </c>
      <c r="G9" s="2">
        <f t="shared" si="0"/>
        <v>383.11847999999998</v>
      </c>
      <c r="H9" s="2">
        <f t="shared" si="1"/>
        <v>0.48999999999978172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69511.77</v>
      </c>
      <c r="D11" s="1">
        <f>'PR-RAS'!E15</f>
        <v>86752.49</v>
      </c>
      <c r="E11" s="1">
        <v>0</v>
      </c>
      <c r="F11" s="1">
        <v>0</v>
      </c>
      <c r="G11" s="2">
        <f t="shared" si="0"/>
        <v>2430.1675</v>
      </c>
      <c r="H11" s="2">
        <f t="shared" si="1"/>
        <v>0.72000000000116415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23959.32</v>
      </c>
      <c r="D19" s="1">
        <f>'PR-RAS'!E23</f>
        <v>30484.379999999997</v>
      </c>
      <c r="E19" s="1">
        <v>0</v>
      </c>
      <c r="F19" s="1">
        <v>0</v>
      </c>
      <c r="G19" s="2">
        <f t="shared" si="0"/>
        <v>1528.7054399999997</v>
      </c>
      <c r="H19" s="2">
        <f t="shared" si="1"/>
        <v>0.69999999999708962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427.26</v>
      </c>
      <c r="D20" s="1">
        <f>'PR-RAS'!E24</f>
        <v>785.94</v>
      </c>
      <c r="E20" s="1">
        <v>0</v>
      </c>
      <c r="F20" s="1">
        <v>0</v>
      </c>
      <c r="G20" s="2">
        <f t="shared" si="0"/>
        <v>37.98366</v>
      </c>
      <c r="H20" s="2">
        <f t="shared" si="1"/>
        <v>0.31999999999993634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23532.06</v>
      </c>
      <c r="D23" s="1">
        <f>'PR-RAS'!E27</f>
        <v>29698.44</v>
      </c>
      <c r="E23" s="1">
        <v>0</v>
      </c>
      <c r="F23" s="1">
        <v>0</v>
      </c>
      <c r="G23" s="2">
        <f t="shared" si="0"/>
        <v>1824.43668</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206.28</v>
      </c>
      <c r="D25" s="1">
        <f>'PR-RAS'!E29</f>
        <v>446.8</v>
      </c>
      <c r="E25" s="1">
        <v>0</v>
      </c>
      <c r="F25" s="1">
        <v>0</v>
      </c>
      <c r="G25" s="2">
        <f t="shared" si="0"/>
        <v>26.397120000000005</v>
      </c>
      <c r="H25" s="2">
        <f t="shared" si="1"/>
        <v>0.47999999999998977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206.28</v>
      </c>
      <c r="D27" s="1">
        <f>'PR-RAS'!E31</f>
        <v>446.8</v>
      </c>
      <c r="E27" s="1">
        <v>0</v>
      </c>
      <c r="F27" s="1">
        <v>0</v>
      </c>
      <c r="G27" s="2">
        <f t="shared" si="0"/>
        <v>28.596880000000002</v>
      </c>
      <c r="H27" s="2">
        <f t="shared" si="1"/>
        <v>0.47999999999998977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530505.30000000005</v>
      </c>
      <c r="D46" s="1">
        <f>'PR-RAS'!E50</f>
        <v>774697.59</v>
      </c>
      <c r="E46" s="1">
        <v>0</v>
      </c>
      <c r="F46" s="1">
        <v>0</v>
      </c>
      <c r="G46" s="2">
        <f t="shared" si="0"/>
        <v>93595.521599999993</v>
      </c>
      <c r="H46" s="2">
        <f t="shared" si="1"/>
        <v>0.71000000007916242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21240</v>
      </c>
      <c r="E50" s="1">
        <v>0</v>
      </c>
      <c r="F50" s="1">
        <v>0</v>
      </c>
      <c r="G50" s="2">
        <f t="shared" si="0"/>
        <v>2081.52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21240</v>
      </c>
      <c r="E52" s="1">
        <v>0</v>
      </c>
      <c r="F52" s="1">
        <v>0</v>
      </c>
      <c r="G52" s="2">
        <f t="shared" si="0"/>
        <v>2166.48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478311.02</v>
      </c>
      <c r="D55" s="1">
        <f>'PR-RAS'!E59</f>
        <v>696094.2</v>
      </c>
      <c r="E55" s="1">
        <v>0</v>
      </c>
      <c r="F55" s="1">
        <v>0</v>
      </c>
      <c r="G55" s="2">
        <f t="shared" si="0"/>
        <v>101006.96867999999</v>
      </c>
      <c r="H55" s="2">
        <f t="shared" si="1"/>
        <v>0.21999999997206032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423231.05</v>
      </c>
      <c r="D56" s="1">
        <f>'PR-RAS'!E60</f>
        <v>618623.69999999995</v>
      </c>
      <c r="E56" s="1">
        <v>0</v>
      </c>
      <c r="F56" s="1">
        <v>0</v>
      </c>
      <c r="G56" s="2">
        <f t="shared" si="0"/>
        <v>91326.314750000005</v>
      </c>
      <c r="H56" s="2">
        <f t="shared" si="1"/>
        <v>0.3500000000349246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55079.97</v>
      </c>
      <c r="D57" s="1">
        <f>'PR-RAS'!E61</f>
        <v>77470.5</v>
      </c>
      <c r="E57" s="1">
        <v>0</v>
      </c>
      <c r="F57" s="1">
        <v>0</v>
      </c>
      <c r="G57" s="2">
        <f t="shared" si="0"/>
        <v>11761.17432</v>
      </c>
      <c r="H57" s="2">
        <f t="shared" si="1"/>
        <v>0.52999999999883585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8396.82</v>
      </c>
      <c r="D58" s="1">
        <f>'PR-RAS'!E62</f>
        <v>57363.39</v>
      </c>
      <c r="E58" s="1">
        <v>0</v>
      </c>
      <c r="F58" s="1">
        <v>0</v>
      </c>
      <c r="G58" s="2">
        <f t="shared" si="0"/>
        <v>7018.0452000000005</v>
      </c>
      <c r="H58" s="2">
        <f t="shared" si="1"/>
        <v>0.56999999999970896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8396.82</v>
      </c>
      <c r="D59" s="1">
        <f>'PR-RAS'!E63</f>
        <v>57363.39</v>
      </c>
      <c r="E59" s="1">
        <v>0</v>
      </c>
      <c r="F59" s="1">
        <v>0</v>
      </c>
      <c r="G59" s="2">
        <f t="shared" si="0"/>
        <v>7141.1688000000004</v>
      </c>
      <c r="H59" s="2">
        <f t="shared" si="1"/>
        <v>0.56999999999970896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43797.46</v>
      </c>
      <c r="D70" s="1">
        <f>'PR-RAS'!E74</f>
        <v>0</v>
      </c>
      <c r="E70" s="1">
        <v>0</v>
      </c>
      <c r="F70" s="1">
        <v>0</v>
      </c>
      <c r="G70" s="2">
        <f t="shared" si="0"/>
        <v>3022.0247400000003</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43797.46</v>
      </c>
      <c r="D72" s="1">
        <f>'PR-RAS'!E76</f>
        <v>0</v>
      </c>
      <c r="E72" s="1">
        <v>0</v>
      </c>
      <c r="F72" s="1">
        <v>0</v>
      </c>
      <c r="G72" s="2">
        <f t="shared" si="0"/>
        <v>3109.6196599999998</v>
      </c>
      <c r="H72" s="2">
        <f t="shared" si="1"/>
        <v>0.45999999999912689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49119.51</v>
      </c>
      <c r="D78" s="1">
        <f>'PR-RAS'!E82</f>
        <v>55636.2</v>
      </c>
      <c r="E78" s="1">
        <v>0</v>
      </c>
      <c r="F78" s="1">
        <v>0</v>
      </c>
      <c r="G78" s="2">
        <f t="shared" si="0"/>
        <v>12350.17707</v>
      </c>
      <c r="H78" s="2">
        <f t="shared" si="1"/>
        <v>0.68999999999505235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6262.62</v>
      </c>
      <c r="D79" s="1">
        <f>'PR-RAS'!E83</f>
        <v>7848.46</v>
      </c>
      <c r="E79" s="1">
        <v>0</v>
      </c>
      <c r="F79" s="1">
        <v>0</v>
      </c>
      <c r="G79" s="2">
        <f t="shared" si="0"/>
        <v>1712.84412</v>
      </c>
      <c r="H79" s="2">
        <f t="shared" si="1"/>
        <v>0.84000000000014552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377.78</v>
      </c>
      <c r="D81" s="1">
        <f>'PR-RAS'!E85</f>
        <v>476.07</v>
      </c>
      <c r="E81" s="1">
        <v>0</v>
      </c>
      <c r="F81" s="1">
        <v>0</v>
      </c>
      <c r="G81" s="2">
        <f t="shared" si="0"/>
        <v>106.39360000000001</v>
      </c>
      <c r="H81" s="2">
        <f t="shared" si="1"/>
        <v>0.29000000000002046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203.73</v>
      </c>
      <c r="D82" s="1">
        <f>'PR-RAS'!E86</f>
        <v>736.25</v>
      </c>
      <c r="E82" s="1">
        <v>0</v>
      </c>
      <c r="F82" s="1">
        <v>0</v>
      </c>
      <c r="G82" s="2">
        <f t="shared" si="0"/>
        <v>135.77463</v>
      </c>
      <c r="H82" s="2">
        <f t="shared" si="1"/>
        <v>0.52000000000001023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5681.11</v>
      </c>
      <c r="D84" s="1">
        <f>'PR-RAS'!E88</f>
        <v>6636.14</v>
      </c>
      <c r="E84" s="1">
        <v>0</v>
      </c>
      <c r="F84" s="1">
        <v>0</v>
      </c>
      <c r="G84" s="2">
        <f t="shared" si="0"/>
        <v>1573.1313700000001</v>
      </c>
      <c r="H84" s="2">
        <f t="shared" si="1"/>
        <v>0.25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42856.89</v>
      </c>
      <c r="D87" s="1">
        <f>'PR-RAS'!E91</f>
        <v>47787.74</v>
      </c>
      <c r="E87" s="1">
        <v>0</v>
      </c>
      <c r="F87" s="1">
        <v>0</v>
      </c>
      <c r="G87" s="2">
        <f t="shared" si="0"/>
        <v>11905.183819999998</v>
      </c>
      <c r="H87" s="2">
        <f t="shared" si="1"/>
        <v>0.37000000000261934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2763.94</v>
      </c>
      <c r="D88" s="1">
        <f>'PR-RAS'!E92</f>
        <v>2742.73</v>
      </c>
      <c r="E88" s="1">
        <v>0</v>
      </c>
      <c r="F88" s="1">
        <v>0</v>
      </c>
      <c r="G88" s="2">
        <f t="shared" si="0"/>
        <v>717.69779999999992</v>
      </c>
      <c r="H88" s="2">
        <f t="shared" si="1"/>
        <v>0.32999999999992724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16040.55</v>
      </c>
      <c r="D89" s="1">
        <f>'PR-RAS'!E93</f>
        <v>13263.23</v>
      </c>
      <c r="E89" s="1">
        <v>0</v>
      </c>
      <c r="F89" s="1">
        <v>0</v>
      </c>
      <c r="G89" s="2">
        <f t="shared" si="0"/>
        <v>3745.8968799999993</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24032.49</v>
      </c>
      <c r="D90" s="1">
        <f>'PR-RAS'!E94</f>
        <v>31729.55</v>
      </c>
      <c r="E90" s="1">
        <v>0</v>
      </c>
      <c r="F90" s="1">
        <v>0</v>
      </c>
      <c r="G90" s="2">
        <f t="shared" si="0"/>
        <v>7786.7515099999991</v>
      </c>
      <c r="H90" s="2">
        <f t="shared" si="1"/>
        <v>0.94000000000232831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52.23</v>
      </c>
      <c r="E93" s="1">
        <v>0</v>
      </c>
      <c r="F93" s="1">
        <v>0</v>
      </c>
      <c r="G93" s="2">
        <f t="shared" si="0"/>
        <v>11.442039999999999</v>
      </c>
      <c r="H93" s="2">
        <f t="shared" si="1"/>
        <v>0.31999999999999673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67959.63</v>
      </c>
      <c r="D102" s="1">
        <f>'PR-RAS'!E106</f>
        <v>80854.64</v>
      </c>
      <c r="E102" s="1">
        <v>0</v>
      </c>
      <c r="F102" s="1">
        <v>0</v>
      </c>
      <c r="G102" s="2">
        <f t="shared" si="0"/>
        <v>23196.559910000004</v>
      </c>
      <c r="H102" s="2">
        <f t="shared" si="1"/>
        <v>0.72999999999592546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1990.84</v>
      </c>
      <c r="D103" s="1">
        <f>'PR-RAS'!E107</f>
        <v>2588.04</v>
      </c>
      <c r="E103" s="1">
        <v>0</v>
      </c>
      <c r="F103" s="1">
        <v>0</v>
      </c>
      <c r="G103" s="2">
        <f t="shared" si="0"/>
        <v>731.02584000000002</v>
      </c>
      <c r="H103" s="2">
        <f t="shared" si="1"/>
        <v>0.20000000000004547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1990.84</v>
      </c>
      <c r="D105" s="1">
        <f>'PR-RAS'!E109</f>
        <v>2588.04</v>
      </c>
      <c r="E105" s="1">
        <v>0</v>
      </c>
      <c r="F105" s="1">
        <v>0</v>
      </c>
      <c r="G105" s="2">
        <f t="shared" si="0"/>
        <v>745.35968000000003</v>
      </c>
      <c r="H105" s="2">
        <f t="shared" si="1"/>
        <v>0.20000000000004547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18737.939999999999</v>
      </c>
      <c r="D108" s="1">
        <f>'PR-RAS'!E112</f>
        <v>16108.2</v>
      </c>
      <c r="E108" s="1">
        <v>0</v>
      </c>
      <c r="F108" s="1">
        <v>0</v>
      </c>
      <c r="G108" s="2">
        <f t="shared" si="0"/>
        <v>5452.1143799999991</v>
      </c>
      <c r="H108" s="2">
        <f t="shared" si="1"/>
        <v>0.26000000000203727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199.11</v>
      </c>
      <c r="D110" s="1">
        <f>'PR-RAS'!E114</f>
        <v>100.53</v>
      </c>
      <c r="E110" s="1">
        <v>0</v>
      </c>
      <c r="F110" s="1">
        <v>0</v>
      </c>
      <c r="G110" s="2">
        <f t="shared" si="0"/>
        <v>43.61853</v>
      </c>
      <c r="H110" s="2">
        <f t="shared" si="1"/>
        <v>0.58000000000001251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10.19</v>
      </c>
      <c r="D111" s="1">
        <f>'PR-RAS'!E115</f>
        <v>0</v>
      </c>
      <c r="E111" s="1">
        <v>0</v>
      </c>
      <c r="F111" s="1">
        <v>0</v>
      </c>
      <c r="G111" s="2">
        <f t="shared" si="0"/>
        <v>1.1209</v>
      </c>
      <c r="H111" s="2">
        <f t="shared" si="1"/>
        <v>0.1899999999999995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18528.64</v>
      </c>
      <c r="D113" s="1">
        <f>'PR-RAS'!E117</f>
        <v>16007.67</v>
      </c>
      <c r="E113" s="1">
        <v>0</v>
      </c>
      <c r="F113" s="1">
        <v>0</v>
      </c>
      <c r="G113" s="2">
        <f t="shared" si="0"/>
        <v>5660.9257600000001</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47230.85</v>
      </c>
      <c r="D116" s="1">
        <f>'PR-RAS'!E120</f>
        <v>62158.400000000001</v>
      </c>
      <c r="E116" s="1">
        <v>0</v>
      </c>
      <c r="F116" s="1">
        <v>0</v>
      </c>
      <c r="G116" s="2">
        <f t="shared" si="0"/>
        <v>19727.979749999999</v>
      </c>
      <c r="H116" s="2">
        <f t="shared" si="1"/>
        <v>0.55000000000291038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279.2</v>
      </c>
      <c r="D117" s="1">
        <f>'PR-RAS'!E121</f>
        <v>13242.85</v>
      </c>
      <c r="E117" s="1">
        <v>0</v>
      </c>
      <c r="F117" s="1">
        <v>0</v>
      </c>
      <c r="G117" s="2">
        <f t="shared" si="0"/>
        <v>3104.7284000000004</v>
      </c>
      <c r="H117" s="2">
        <f t="shared" si="1"/>
        <v>0.34999999999962483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46951.65</v>
      </c>
      <c r="D118" s="1">
        <f>'PR-RAS'!E122</f>
        <v>48915.55</v>
      </c>
      <c r="E118" s="1">
        <v>0</v>
      </c>
      <c r="F118" s="1">
        <v>0</v>
      </c>
      <c r="G118" s="2">
        <f t="shared" si="0"/>
        <v>16939.581750000001</v>
      </c>
      <c r="H118" s="2">
        <f t="shared" si="1"/>
        <v>0.79999999999563443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2230.42</v>
      </c>
      <c r="D120" s="1">
        <f>'PR-RAS'!E124</f>
        <v>6371.92</v>
      </c>
      <c r="E120" s="1">
        <v>0</v>
      </c>
      <c r="F120" s="1">
        <v>0</v>
      </c>
      <c r="G120" s="2">
        <f t="shared" si="0"/>
        <v>1781.93694</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2230.42</v>
      </c>
      <c r="D121" s="1">
        <f>'PR-RAS'!E125</f>
        <v>6371.92</v>
      </c>
      <c r="E121" s="1">
        <v>0</v>
      </c>
      <c r="F121" s="1">
        <v>0</v>
      </c>
      <c r="G121" s="2">
        <f t="shared" si="0"/>
        <v>1796.9112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2230.42</v>
      </c>
      <c r="D123" s="1">
        <f>'PR-RAS'!E127</f>
        <v>6371.92</v>
      </c>
      <c r="E123" s="1">
        <v>0</v>
      </c>
      <c r="F123" s="1">
        <v>0</v>
      </c>
      <c r="G123" s="2">
        <f t="shared" si="0"/>
        <v>1826.8597199999999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735550.04</v>
      </c>
      <c r="D147" s="1">
        <f>'PR-RAS'!E151</f>
        <v>877992.75999999989</v>
      </c>
      <c r="E147" s="1">
        <v>0</v>
      </c>
      <c r="F147" s="1">
        <v>0</v>
      </c>
      <c r="G147" s="2">
        <f t="shared" si="0"/>
        <v>363764.1917599999</v>
      </c>
      <c r="H147" s="2">
        <f t="shared" si="1"/>
        <v>0.280000000144355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90989.47</v>
      </c>
      <c r="D148" s="1">
        <f>'PR-RAS'!E152</f>
        <v>113489.14000000001</v>
      </c>
      <c r="E148" s="1">
        <v>0</v>
      </c>
      <c r="F148" s="1">
        <v>0</v>
      </c>
      <c r="G148" s="2">
        <f t="shared" si="0"/>
        <v>46741.259249999996</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59245.21</v>
      </c>
      <c r="D149" s="1">
        <f>'PR-RAS'!E153</f>
        <v>70781.820000000007</v>
      </c>
      <c r="E149" s="1">
        <v>0</v>
      </c>
      <c r="F149" s="1">
        <v>0</v>
      </c>
      <c r="G149" s="2">
        <f t="shared" si="0"/>
        <v>29719.709800000001</v>
      </c>
      <c r="H149" s="2">
        <f t="shared" si="1"/>
        <v>0.38999999999214197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58736.65</v>
      </c>
      <c r="D150" s="1">
        <f>'PR-RAS'!E154</f>
        <v>70692.44</v>
      </c>
      <c r="E150" s="1">
        <v>0</v>
      </c>
      <c r="F150" s="1">
        <v>0</v>
      </c>
      <c r="G150" s="2">
        <f t="shared" si="0"/>
        <v>29818.107969999997</v>
      </c>
      <c r="H150" s="2">
        <f t="shared" si="1"/>
        <v>0.79000000000087311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508.56</v>
      </c>
      <c r="D152" s="1">
        <f>'PR-RAS'!E156</f>
        <v>89.38</v>
      </c>
      <c r="E152" s="1">
        <v>0</v>
      </c>
      <c r="F152" s="1">
        <v>0</v>
      </c>
      <c r="G152" s="2">
        <f t="shared" si="0"/>
        <v>103.78531999999998</v>
      </c>
      <c r="H152" s="2">
        <f t="shared" si="1"/>
        <v>0.81999999999999318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7591.74</v>
      </c>
      <c r="D154" s="1">
        <f>'PR-RAS'!E158</f>
        <v>13139.52</v>
      </c>
      <c r="E154" s="1">
        <v>0</v>
      </c>
      <c r="F154" s="1">
        <v>0</v>
      </c>
      <c r="G154" s="2">
        <f t="shared" si="0"/>
        <v>5182.2293399999999</v>
      </c>
      <c r="H154" s="2">
        <f t="shared" si="1"/>
        <v>0.73999999999978172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24152.52</v>
      </c>
      <c r="D155" s="1">
        <f>'PR-RAS'!E159</f>
        <v>29567.800000000003</v>
      </c>
      <c r="E155" s="1">
        <v>0</v>
      </c>
      <c r="F155" s="1">
        <v>0</v>
      </c>
      <c r="G155" s="2">
        <f t="shared" si="0"/>
        <v>12826.370480000001</v>
      </c>
      <c r="H155" s="2">
        <f t="shared" si="1"/>
        <v>0.67999999999665306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14934.11</v>
      </c>
      <c r="D156" s="1">
        <f>'PR-RAS'!E160</f>
        <v>17599.240000000002</v>
      </c>
      <c r="E156" s="1">
        <v>0</v>
      </c>
      <c r="F156" s="1">
        <v>0</v>
      </c>
      <c r="G156" s="2">
        <f t="shared" si="0"/>
        <v>7770.5514500000008</v>
      </c>
      <c r="H156" s="2">
        <f t="shared" si="1"/>
        <v>0.35000000000218279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9218.41</v>
      </c>
      <c r="D157" s="1">
        <f>'PR-RAS'!E161</f>
        <v>11968.56</v>
      </c>
      <c r="E157" s="1">
        <v>0</v>
      </c>
      <c r="F157" s="1">
        <v>0</v>
      </c>
      <c r="G157" s="2">
        <f t="shared" si="0"/>
        <v>5172.2626799999998</v>
      </c>
      <c r="H157" s="2">
        <f t="shared" si="1"/>
        <v>0.8500000000003638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375355.74</v>
      </c>
      <c r="D159" s="1">
        <f>'PR-RAS'!E163</f>
        <v>500499.82999999996</v>
      </c>
      <c r="E159" s="1">
        <v>0</v>
      </c>
      <c r="F159" s="1">
        <v>0</v>
      </c>
      <c r="G159" s="2">
        <f t="shared" si="0"/>
        <v>217464.1532</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7439.87</v>
      </c>
      <c r="D160" s="1">
        <f>'PR-RAS'!E164</f>
        <v>9766.4499999999989</v>
      </c>
      <c r="E160" s="1">
        <v>0</v>
      </c>
      <c r="F160" s="1">
        <v>0</v>
      </c>
      <c r="G160" s="2">
        <f t="shared" si="0"/>
        <v>4288.6704299999992</v>
      </c>
      <c r="H160" s="2">
        <f t="shared" si="1"/>
        <v>0.57999999999901775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530.36</v>
      </c>
      <c r="D161" s="1">
        <f>'PR-RAS'!E165</f>
        <v>461.4</v>
      </c>
      <c r="E161" s="1">
        <v>0</v>
      </c>
      <c r="F161" s="1">
        <v>0</v>
      </c>
      <c r="G161" s="2">
        <f t="shared" si="0"/>
        <v>232.50559999999999</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4704.92</v>
      </c>
      <c r="D162" s="1">
        <f>'PR-RAS'!E166</f>
        <v>7269.4</v>
      </c>
      <c r="E162" s="1">
        <v>0</v>
      </c>
      <c r="F162" s="1">
        <v>0</v>
      </c>
      <c r="G162" s="2">
        <f t="shared" si="0"/>
        <v>3098.2389200000002</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389.87</v>
      </c>
      <c r="D163" s="1">
        <f>'PR-RAS'!E167</f>
        <v>106.54</v>
      </c>
      <c r="E163" s="1">
        <v>0</v>
      </c>
      <c r="F163" s="1">
        <v>0</v>
      </c>
      <c r="G163" s="2">
        <f t="shared" si="0"/>
        <v>97.677900000000008</v>
      </c>
      <c r="H163" s="2">
        <f t="shared" si="1"/>
        <v>0.5899999999999892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1814.72</v>
      </c>
      <c r="D164" s="1">
        <f>'PR-RAS'!E168</f>
        <v>1929.11</v>
      </c>
      <c r="E164" s="1">
        <v>0</v>
      </c>
      <c r="F164" s="1">
        <v>0</v>
      </c>
      <c r="G164" s="2">
        <f t="shared" si="0"/>
        <v>924.68921999999998</v>
      </c>
      <c r="H164" s="2">
        <f t="shared" si="1"/>
        <v>0.38999999999987267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50373.09</v>
      </c>
      <c r="D165" s="1">
        <f>'PR-RAS'!E169</f>
        <v>50618.679999999993</v>
      </c>
      <c r="E165" s="1">
        <v>0</v>
      </c>
      <c r="F165" s="1">
        <v>0</v>
      </c>
      <c r="G165" s="2">
        <f t="shared" si="0"/>
        <v>24864.113799999999</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8468.4599999999991</v>
      </c>
      <c r="D166" s="1">
        <f>'PR-RAS'!E170</f>
        <v>11379.16</v>
      </c>
      <c r="E166" s="1">
        <v>0</v>
      </c>
      <c r="F166" s="1">
        <v>0</v>
      </c>
      <c r="G166" s="2">
        <f t="shared" si="0"/>
        <v>5152.4187000000002</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38025.949999999997</v>
      </c>
      <c r="D168" s="1">
        <f>'PR-RAS'!E172</f>
        <v>36592.629999999997</v>
      </c>
      <c r="E168" s="1">
        <v>0</v>
      </c>
      <c r="F168" s="1">
        <v>0</v>
      </c>
      <c r="G168" s="2">
        <f t="shared" si="0"/>
        <v>18572.272069999999</v>
      </c>
      <c r="H168" s="2">
        <f t="shared" si="1"/>
        <v>0.42000000000552973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3444.83</v>
      </c>
      <c r="D170" s="1">
        <f>'PR-RAS'!E174</f>
        <v>1950.06</v>
      </c>
      <c r="E170" s="1">
        <v>0</v>
      </c>
      <c r="F170" s="1">
        <v>0</v>
      </c>
      <c r="G170" s="2">
        <f t="shared" si="0"/>
        <v>1241.29655</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433.85</v>
      </c>
      <c r="D172" s="1">
        <f>'PR-RAS'!E176</f>
        <v>696.83</v>
      </c>
      <c r="E172" s="1">
        <v>0</v>
      </c>
      <c r="F172" s="1">
        <v>0</v>
      </c>
      <c r="G172" s="2">
        <f t="shared" si="0"/>
        <v>312.50421000000006</v>
      </c>
      <c r="H172" s="2">
        <f t="shared" si="1"/>
        <v>0.31999999999993634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292095.61</v>
      </c>
      <c r="D173" s="1">
        <f>'PR-RAS'!E177</f>
        <v>412488.07999999996</v>
      </c>
      <c r="E173" s="1">
        <v>0</v>
      </c>
      <c r="F173" s="1">
        <v>0</v>
      </c>
      <c r="G173" s="2">
        <f t="shared" si="0"/>
        <v>192136.34443999999</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9974</v>
      </c>
      <c r="D174" s="1">
        <f>'PR-RAS'!E178</f>
        <v>11407.3</v>
      </c>
      <c r="E174" s="1">
        <v>0</v>
      </c>
      <c r="F174" s="1">
        <v>0</v>
      </c>
      <c r="G174" s="2">
        <f t="shared" si="0"/>
        <v>5672.4277999999995</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162632.69</v>
      </c>
      <c r="D175" s="1">
        <f>'PR-RAS'!E179</f>
        <v>238975.3</v>
      </c>
      <c r="E175" s="1">
        <v>0</v>
      </c>
      <c r="F175" s="1">
        <v>0</v>
      </c>
      <c r="G175" s="2">
        <f t="shared" si="0"/>
        <v>111461.49245999999</v>
      </c>
      <c r="H175" s="2">
        <f t="shared" si="1"/>
        <v>0.60999999998603016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15160.75</v>
      </c>
      <c r="D176" s="1">
        <f>'PR-RAS'!E180</f>
        <v>21381.45</v>
      </c>
      <c r="E176" s="1">
        <v>0</v>
      </c>
      <c r="F176" s="1">
        <v>0</v>
      </c>
      <c r="G176" s="2">
        <f t="shared" si="0"/>
        <v>10136.63875</v>
      </c>
      <c r="H176" s="2">
        <f t="shared" si="1"/>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11946.52</v>
      </c>
      <c r="D177" s="1">
        <f>'PR-RAS'!E181</f>
        <v>22856.25</v>
      </c>
      <c r="E177" s="1">
        <v>0</v>
      </c>
      <c r="F177" s="1">
        <v>0</v>
      </c>
      <c r="G177" s="2">
        <f t="shared" si="0"/>
        <v>10147.987520000001</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1221.05</v>
      </c>
      <c r="D178" s="1">
        <f>'PR-RAS'!E182</f>
        <v>270.70999999999998</v>
      </c>
      <c r="E178" s="1">
        <v>0</v>
      </c>
      <c r="F178" s="1">
        <v>0</v>
      </c>
      <c r="G178" s="2">
        <f t="shared" si="0"/>
        <v>311.95718999999997</v>
      </c>
      <c r="H178" s="2">
        <f t="shared" si="1"/>
        <v>0.33999999999997499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26645.91</v>
      </c>
      <c r="D179" s="1">
        <f>'PR-RAS'!E183</f>
        <v>12782.13</v>
      </c>
      <c r="E179" s="1">
        <v>0</v>
      </c>
      <c r="F179" s="1">
        <v>0</v>
      </c>
      <c r="G179" s="2">
        <f t="shared" si="0"/>
        <v>9293.4102599999987</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28058.82</v>
      </c>
      <c r="D180" s="1">
        <f>'PR-RAS'!E184</f>
        <v>55309.5</v>
      </c>
      <c r="E180" s="1">
        <v>0</v>
      </c>
      <c r="F180" s="1">
        <v>0</v>
      </c>
      <c r="G180" s="2">
        <f t="shared" si="0"/>
        <v>24823.32978</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5806.4</v>
      </c>
      <c r="D181" s="1">
        <f>'PR-RAS'!E185</f>
        <v>11858.66</v>
      </c>
      <c r="E181" s="1">
        <v>0</v>
      </c>
      <c r="F181" s="1">
        <v>0</v>
      </c>
      <c r="G181" s="2">
        <f t="shared" si="0"/>
        <v>5314.2695999999996</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30649.47</v>
      </c>
      <c r="D182" s="1">
        <f>'PR-RAS'!E186</f>
        <v>37646.78</v>
      </c>
      <c r="E182" s="1">
        <v>0</v>
      </c>
      <c r="F182" s="1">
        <v>0</v>
      </c>
      <c r="G182" s="2">
        <f t="shared" si="0"/>
        <v>19175.688429999998</v>
      </c>
      <c r="H182" s="2">
        <f t="shared" si="1"/>
        <v>0.69000000000232831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25447.170000000002</v>
      </c>
      <c r="D184" s="1">
        <f>'PR-RAS'!E188</f>
        <v>27626.62</v>
      </c>
      <c r="E184" s="1">
        <v>0</v>
      </c>
      <c r="F184" s="1">
        <v>0</v>
      </c>
      <c r="G184" s="2">
        <f t="shared" si="0"/>
        <v>14768.17503</v>
      </c>
      <c r="H184" s="2">
        <f t="shared" si="1"/>
        <v>0.55000000000291038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5449.49</v>
      </c>
      <c r="D185" s="1">
        <f>'PR-RAS'!E189</f>
        <v>8650.1299999999992</v>
      </c>
      <c r="E185" s="1">
        <v>0</v>
      </c>
      <c r="F185" s="1">
        <v>0</v>
      </c>
      <c r="G185" s="2">
        <f t="shared" si="0"/>
        <v>4185.9539999999997</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5178.71</v>
      </c>
      <c r="D186" s="1">
        <f>'PR-RAS'!E190</f>
        <v>4033.48</v>
      </c>
      <c r="E186" s="1">
        <v>0</v>
      </c>
      <c r="F186" s="1">
        <v>0</v>
      </c>
      <c r="G186" s="2">
        <f t="shared" si="0"/>
        <v>2450.44895</v>
      </c>
      <c r="H186" s="2">
        <f t="shared" si="1"/>
        <v>0.76999999999998181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7871.05</v>
      </c>
      <c r="D187" s="1">
        <f>'PR-RAS'!E191</f>
        <v>6238.99</v>
      </c>
      <c r="E187" s="1">
        <v>0</v>
      </c>
      <c r="F187" s="1">
        <v>0</v>
      </c>
      <c r="G187" s="2">
        <f t="shared" si="0"/>
        <v>3784.9195799999998</v>
      </c>
      <c r="H187" s="2">
        <f t="shared" si="1"/>
        <v>6.0000000000400178E-2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3408.3</v>
      </c>
      <c r="D188" s="1">
        <f>'PR-RAS'!E192</f>
        <v>3869.18</v>
      </c>
      <c r="E188" s="1">
        <v>0</v>
      </c>
      <c r="F188" s="1">
        <v>0</v>
      </c>
      <c r="G188" s="2">
        <f t="shared" si="0"/>
        <v>2084.42542</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1755.56</v>
      </c>
      <c r="D189" s="1">
        <f>'PR-RAS'!E193</f>
        <v>2798.09</v>
      </c>
      <c r="E189" s="1">
        <v>0</v>
      </c>
      <c r="F189" s="1">
        <v>0</v>
      </c>
      <c r="G189" s="2">
        <f t="shared" si="0"/>
        <v>1382.1271199999999</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1784.06</v>
      </c>
      <c r="D191" s="1">
        <f>'PR-RAS'!E195</f>
        <v>2036.75</v>
      </c>
      <c r="E191" s="1">
        <v>0</v>
      </c>
      <c r="F191" s="1">
        <v>0</v>
      </c>
      <c r="G191" s="2">
        <f t="shared" si="0"/>
        <v>1112.9363999999998</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775.09</v>
      </c>
      <c r="D192" s="1">
        <f>'PR-RAS'!E196</f>
        <v>844.62</v>
      </c>
      <c r="E192" s="1">
        <v>0</v>
      </c>
      <c r="F192" s="1">
        <v>0</v>
      </c>
      <c r="G192" s="2">
        <f t="shared" si="0"/>
        <v>470.68702999999999</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775.09</v>
      </c>
      <c r="D206" s="1">
        <f>'PR-RAS'!E210</f>
        <v>844.62</v>
      </c>
      <c r="E206" s="1">
        <v>0</v>
      </c>
      <c r="F206" s="1">
        <v>0</v>
      </c>
      <c r="G206" s="2">
        <f t="shared" si="0"/>
        <v>505.18764999999996</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775.09</v>
      </c>
      <c r="D207" s="1">
        <f>'PR-RAS'!E211</f>
        <v>844.62</v>
      </c>
      <c r="E207" s="1">
        <v>0</v>
      </c>
      <c r="F207" s="1">
        <v>0</v>
      </c>
      <c r="G207" s="2">
        <f t="shared" si="0"/>
        <v>507.65197999999998</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74807.56</v>
      </c>
      <c r="D211" s="1">
        <f>'PR-RAS'!E215</f>
        <v>92611.31</v>
      </c>
      <c r="E211" s="1">
        <v>0</v>
      </c>
      <c r="F211" s="1">
        <v>0</v>
      </c>
      <c r="G211" s="2">
        <f t="shared" si="0"/>
        <v>54606.337799999994</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74807.56</v>
      </c>
      <c r="D215" s="1">
        <f>'PR-RAS'!E219</f>
        <v>92611.31</v>
      </c>
      <c r="E215" s="1">
        <v>0</v>
      </c>
      <c r="F215" s="1">
        <v>0</v>
      </c>
      <c r="G215" s="2">
        <f t="shared" si="0"/>
        <v>55646.45852</v>
      </c>
      <c r="H215" s="2">
        <f t="shared" si="1"/>
        <v>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73622.080000000002</v>
      </c>
      <c r="D217" s="1">
        <f>'PR-RAS'!E221</f>
        <v>91225.31</v>
      </c>
      <c r="E217" s="1">
        <v>0</v>
      </c>
      <c r="F217" s="1">
        <v>0</v>
      </c>
      <c r="G217" s="2">
        <f t="shared" si="0"/>
        <v>55311.703200000004</v>
      </c>
      <c r="H217" s="2">
        <f t="shared" si="1"/>
        <v>0.38999999999941792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1185.48</v>
      </c>
      <c r="D218" s="1">
        <f>'PR-RAS'!E222</f>
        <v>1386</v>
      </c>
      <c r="E218" s="1">
        <v>0</v>
      </c>
      <c r="F218" s="1">
        <v>0</v>
      </c>
      <c r="G218" s="2">
        <f t="shared" si="0"/>
        <v>858.77315999999996</v>
      </c>
      <c r="H218" s="2">
        <f t="shared" si="1"/>
        <v>0.48000000000001819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25172.739999999998</v>
      </c>
      <c r="D220" s="1">
        <f>'PR-RAS'!E224</f>
        <v>22131.27</v>
      </c>
      <c r="E220" s="1">
        <v>0</v>
      </c>
      <c r="F220" s="1">
        <v>0</v>
      </c>
      <c r="G220" s="2">
        <f t="shared" si="0"/>
        <v>15206.32632</v>
      </c>
      <c r="H220" s="2">
        <f t="shared" si="1"/>
        <v>0.53000000000247383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4795.9399999999996</v>
      </c>
      <c r="D227" s="1">
        <f>'PR-RAS'!E231</f>
        <v>5808.85</v>
      </c>
      <c r="E227" s="1">
        <v>0</v>
      </c>
      <c r="F227" s="1">
        <v>0</v>
      </c>
      <c r="G227" s="2">
        <f t="shared" si="0"/>
        <v>3709.4826400000002</v>
      </c>
      <c r="H227" s="2">
        <f t="shared" si="1"/>
        <v>0.21000000000003638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4795.9399999999996</v>
      </c>
      <c r="D228" s="1">
        <f>'PR-RAS'!E232</f>
        <v>5808.85</v>
      </c>
      <c r="E228" s="1">
        <v>0</v>
      </c>
      <c r="F228" s="1">
        <v>0</v>
      </c>
      <c r="G228" s="2">
        <f t="shared" si="0"/>
        <v>3725.8962799999999</v>
      </c>
      <c r="H228" s="2">
        <f t="shared" si="1"/>
        <v>0.21000000000003638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20376.8</v>
      </c>
      <c r="D232" s="1">
        <f>'PR-RAS'!E236</f>
        <v>16322.42</v>
      </c>
      <c r="E232" s="1">
        <v>0</v>
      </c>
      <c r="F232" s="1">
        <v>0</v>
      </c>
      <c r="G232" s="2">
        <f t="shared" si="0"/>
        <v>12247.99884</v>
      </c>
      <c r="H232" s="2">
        <f t="shared" si="1"/>
        <v>0.62000000000080036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20376.8</v>
      </c>
      <c r="D233" s="1">
        <f>'PR-RAS'!E237</f>
        <v>16322.42</v>
      </c>
      <c r="E233" s="1">
        <v>0</v>
      </c>
      <c r="F233" s="1">
        <v>0</v>
      </c>
      <c r="G233" s="2">
        <f t="shared" si="0"/>
        <v>12301.020480000001</v>
      </c>
      <c r="H233" s="2">
        <f t="shared" si="1"/>
        <v>0.62000000000080036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34423.65</v>
      </c>
      <c r="D248" s="1">
        <f>'PR-RAS'!E252</f>
        <v>33143.259999999995</v>
      </c>
      <c r="E248" s="1">
        <v>0</v>
      </c>
      <c r="F248" s="1">
        <v>0</v>
      </c>
      <c r="G248" s="2">
        <f t="shared" si="0"/>
        <v>24875.411989999997</v>
      </c>
      <c r="H248" s="2">
        <f t="shared" si="1"/>
        <v>0.60999999999330612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34423.65</v>
      </c>
      <c r="D255" s="1">
        <f>'PR-RAS'!E259</f>
        <v>33143.259999999995</v>
      </c>
      <c r="E255" s="1">
        <v>0</v>
      </c>
      <c r="F255" s="1">
        <v>0</v>
      </c>
      <c r="G255" s="2">
        <f t="shared" si="0"/>
        <v>25580.383179999997</v>
      </c>
      <c r="H255" s="2">
        <f t="shared" si="1"/>
        <v>0.60999999999330612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29165.84</v>
      </c>
      <c r="D256" s="1">
        <f>'PR-RAS'!E260</f>
        <v>27952.94</v>
      </c>
      <c r="E256" s="1">
        <v>0</v>
      </c>
      <c r="F256" s="1">
        <v>0</v>
      </c>
      <c r="G256" s="2">
        <f t="shared" si="0"/>
        <v>21693.2886</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5257.81</v>
      </c>
      <c r="D257" s="1">
        <f>'PR-RAS'!E261</f>
        <v>5190.32</v>
      </c>
      <c r="E257" s="1">
        <v>0</v>
      </c>
      <c r="F257" s="1">
        <v>0</v>
      </c>
      <c r="G257" s="2">
        <f t="shared" si="0"/>
        <v>4003.4432000000002</v>
      </c>
      <c r="H257" s="2">
        <f t="shared" si="1"/>
        <v>0.50999999999930878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134025.79</v>
      </c>
      <c r="D259" s="1">
        <f>'PR-RAS'!E263</f>
        <v>115273.33</v>
      </c>
      <c r="E259" s="1">
        <v>0</v>
      </c>
      <c r="F259" s="1">
        <v>0</v>
      </c>
      <c r="G259" s="2">
        <f t="shared" si="0"/>
        <v>94059.6921</v>
      </c>
      <c r="H259" s="2">
        <f t="shared" si="1"/>
        <v>0.53999999999359716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58373.79</v>
      </c>
      <c r="D260" s="1">
        <f>'PR-RAS'!E264</f>
        <v>57793.33</v>
      </c>
      <c r="E260" s="1">
        <v>0</v>
      </c>
      <c r="F260" s="1">
        <v>0</v>
      </c>
      <c r="G260" s="2">
        <f t="shared" si="0"/>
        <v>45055.756550000006</v>
      </c>
      <c r="H260" s="2">
        <f t="shared" si="1"/>
        <v>0.54000000000087311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58095.07</v>
      </c>
      <c r="D261" s="1">
        <f>'PR-RAS'!E265</f>
        <v>57793.33</v>
      </c>
      <c r="E261" s="1">
        <v>0</v>
      </c>
      <c r="F261" s="1">
        <v>0</v>
      </c>
      <c r="G261" s="2">
        <f t="shared" si="0"/>
        <v>45157.249800000005</v>
      </c>
      <c r="H261" s="2">
        <f t="shared" si="1"/>
        <v>0.40000000000145519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278.72000000000003</v>
      </c>
      <c r="D262" s="1">
        <f>'PR-RAS'!E266</f>
        <v>0</v>
      </c>
      <c r="E262" s="1">
        <v>0</v>
      </c>
      <c r="F262" s="1">
        <v>0</v>
      </c>
      <c r="G262" s="2">
        <f t="shared" si="0"/>
        <v>72.745920000000012</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75652</v>
      </c>
      <c r="D264" s="1">
        <f>'PR-RAS'!E268</f>
        <v>57480</v>
      </c>
      <c r="E264" s="1">
        <v>0</v>
      </c>
      <c r="F264" s="1">
        <v>0</v>
      </c>
      <c r="G264" s="2">
        <f t="shared" si="0"/>
        <v>50130.956000000006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33180.699999999997</v>
      </c>
      <c r="D265" s="1">
        <f>'PR-RAS'!E269</f>
        <v>33180</v>
      </c>
      <c r="E265" s="1">
        <v>0</v>
      </c>
      <c r="F265" s="1">
        <v>0</v>
      </c>
      <c r="G265" s="2">
        <f t="shared" ref="G265:G521" si="8">(B265/1000)*(C265*1+D265*2)</f>
        <v>26278.7448</v>
      </c>
      <c r="H265" s="2">
        <f t="shared" ref="H265:H521" si="9">ABS(C265-ROUND(C265,0))+ABS(D265-ROUND(D265,0))</f>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42471.3</v>
      </c>
      <c r="D266" s="1">
        <f>'PR-RAS'!E270</f>
        <v>24300</v>
      </c>
      <c r="E266" s="1">
        <v>0</v>
      </c>
      <c r="F266" s="1">
        <v>0</v>
      </c>
      <c r="G266" s="2">
        <f t="shared" si="8"/>
        <v>24133.894500000002</v>
      </c>
      <c r="H266" s="2">
        <f t="shared" si="9"/>
        <v>0.30000000000291038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735550.04</v>
      </c>
      <c r="D285" s="1">
        <f>'PR-RAS'!E289</f>
        <v>877992.75999999989</v>
      </c>
      <c r="E285" s="1">
        <v>0</v>
      </c>
      <c r="F285" s="1">
        <v>0</v>
      </c>
      <c r="G285" s="2">
        <f t="shared" si="8"/>
        <v>707596.09903999977</v>
      </c>
      <c r="H285" s="2">
        <f t="shared" si="9"/>
        <v>0.280000000144355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285473.20000000007</v>
      </c>
      <c r="D286" s="1">
        <f>'PR-RAS'!E290</f>
        <v>526444.48999999987</v>
      </c>
      <c r="E286" s="1">
        <v>0</v>
      </c>
      <c r="F286" s="1">
        <v>0</v>
      </c>
      <c r="G286" s="2">
        <f t="shared" si="8"/>
        <v>381433.22129999986</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293848.52</v>
      </c>
      <c r="D288" s="1">
        <f>'PR-RAS'!E292</f>
        <v>383476.55</v>
      </c>
      <c r="E288" s="1">
        <v>0</v>
      </c>
      <c r="F288" s="1">
        <v>0</v>
      </c>
      <c r="G288" s="2">
        <f t="shared" si="8"/>
        <v>304450.06494000001</v>
      </c>
      <c r="H288" s="2">
        <f t="shared" si="9"/>
        <v>0.92999999999301508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17434.7</v>
      </c>
      <c r="D290" s="1">
        <f>'PR-RAS'!E294</f>
        <v>21548.47</v>
      </c>
      <c r="E290" s="1">
        <v>0</v>
      </c>
      <c r="F290" s="1">
        <v>0</v>
      </c>
      <c r="G290" s="2">
        <f t="shared" si="8"/>
        <v>17493.643959999998</v>
      </c>
      <c r="H290" s="2">
        <f t="shared" si="9"/>
        <v>0.77000000000043656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13446.57</v>
      </c>
      <c r="D291" s="1">
        <f>'PR-RAS'!E295</f>
        <v>8238.7000000000007</v>
      </c>
      <c r="E291" s="1">
        <v>0</v>
      </c>
      <c r="F291" s="1">
        <v>0</v>
      </c>
      <c r="G291" s="2">
        <f t="shared" si="8"/>
        <v>8677.9513000000006</v>
      </c>
      <c r="H291" s="2">
        <f t="shared" si="9"/>
        <v>0.72999999999956344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898.29</v>
      </c>
      <c r="D293" s="1">
        <f>'PR-RAS'!E298</f>
        <v>1325.59</v>
      </c>
      <c r="E293" s="1">
        <v>0</v>
      </c>
      <c r="F293" s="1">
        <v>0</v>
      </c>
      <c r="G293" s="2">
        <f t="shared" si="8"/>
        <v>1036.4452399999998</v>
      </c>
      <c r="H293" s="2">
        <f t="shared" si="9"/>
        <v>0.70000000000004547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898.29</v>
      </c>
      <c r="D306" s="1">
        <f>'PR-RAS'!E311</f>
        <v>1325.59</v>
      </c>
      <c r="E306" s="1">
        <v>0</v>
      </c>
      <c r="F306" s="1">
        <v>0</v>
      </c>
      <c r="G306" s="2">
        <f t="shared" si="8"/>
        <v>1082.58835</v>
      </c>
      <c r="H306" s="2">
        <f t="shared" si="9"/>
        <v>0.70000000000004547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898.29</v>
      </c>
      <c r="D307" s="1">
        <f>'PR-RAS'!E312</f>
        <v>1325.59</v>
      </c>
      <c r="E307" s="1">
        <v>0</v>
      </c>
      <c r="F307" s="1">
        <v>0</v>
      </c>
      <c r="G307" s="2">
        <f t="shared" si="8"/>
        <v>1086.1378199999999</v>
      </c>
      <c r="H307" s="2">
        <f t="shared" si="9"/>
        <v>0.70000000000004547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898.29</v>
      </c>
      <c r="D308" s="1">
        <f>'PR-RAS'!E313</f>
        <v>445.59</v>
      </c>
      <c r="E308" s="1">
        <v>0</v>
      </c>
      <c r="F308" s="1">
        <v>0</v>
      </c>
      <c r="G308" s="2">
        <f t="shared" si="8"/>
        <v>549.36728999999991</v>
      </c>
      <c r="H308" s="2">
        <f t="shared" si="9"/>
        <v>0.69999999999998863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880</v>
      </c>
      <c r="E309" s="1">
        <v>0</v>
      </c>
      <c r="F309" s="1">
        <v>0</v>
      </c>
      <c r="G309" s="2">
        <f t="shared" si="8"/>
        <v>542.08000000000004</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197062</v>
      </c>
      <c r="D345" s="1">
        <f>'PR-RAS'!E350</f>
        <v>326981.95</v>
      </c>
      <c r="E345" s="1">
        <v>0</v>
      </c>
      <c r="F345" s="1">
        <v>0</v>
      </c>
      <c r="G345" s="2">
        <f t="shared" si="8"/>
        <v>292752.90960000001</v>
      </c>
      <c r="H345" s="2">
        <f t="shared" si="9"/>
        <v>4.9999999988358468E-2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5292</v>
      </c>
      <c r="E346" s="1">
        <v>0</v>
      </c>
      <c r="F346" s="1">
        <v>0</v>
      </c>
      <c r="G346" s="2">
        <f t="shared" si="8"/>
        <v>3651.4799999999996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5292</v>
      </c>
      <c r="E351" s="1">
        <v>0</v>
      </c>
      <c r="F351" s="1">
        <v>0</v>
      </c>
      <c r="G351" s="2">
        <f t="shared" si="8"/>
        <v>3704.3999999999996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5292</v>
      </c>
      <c r="E357" s="1">
        <v>0</v>
      </c>
      <c r="F357" s="1">
        <v>0</v>
      </c>
      <c r="G357" s="2">
        <f t="shared" si="8"/>
        <v>3767.904</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197062</v>
      </c>
      <c r="D358" s="1">
        <f>'PR-RAS'!E363</f>
        <v>321689.95</v>
      </c>
      <c r="E358" s="1">
        <v>0</v>
      </c>
      <c r="F358" s="1">
        <v>0</v>
      </c>
      <c r="G358" s="2">
        <f t="shared" si="8"/>
        <v>300037.75829999999</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177150.41</v>
      </c>
      <c r="D359" s="1">
        <f>'PR-RAS'!E364</f>
        <v>193912.24</v>
      </c>
      <c r="E359" s="1">
        <v>0</v>
      </c>
      <c r="F359" s="1">
        <v>0</v>
      </c>
      <c r="G359" s="2">
        <f t="shared" si="8"/>
        <v>202261.01061999999</v>
      </c>
      <c r="H359" s="2">
        <f t="shared" si="9"/>
        <v>0.64999999999417923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49872.05</v>
      </c>
      <c r="D361" s="1">
        <f>'PR-RAS'!E366</f>
        <v>65532.28</v>
      </c>
      <c r="E361" s="1">
        <v>0</v>
      </c>
      <c r="F361" s="1">
        <v>0</v>
      </c>
      <c r="G361" s="2">
        <f t="shared" si="8"/>
        <v>65137.179599999996</v>
      </c>
      <c r="H361" s="2">
        <f t="shared" si="9"/>
        <v>0.33000000000174623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65849.69</v>
      </c>
      <c r="D362" s="1">
        <f>'PR-RAS'!E367</f>
        <v>118829.5</v>
      </c>
      <c r="E362" s="1">
        <v>0</v>
      </c>
      <c r="F362" s="1">
        <v>0</v>
      </c>
      <c r="G362" s="2">
        <f t="shared" si="8"/>
        <v>109566.63709</v>
      </c>
      <c r="H362" s="2">
        <f t="shared" si="9"/>
        <v>0.80999999999767169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61428.67</v>
      </c>
      <c r="D363" s="1">
        <f>'PR-RAS'!E368</f>
        <v>9550.4599999999991</v>
      </c>
      <c r="E363" s="1">
        <v>0</v>
      </c>
      <c r="F363" s="1">
        <v>0</v>
      </c>
      <c r="G363" s="2">
        <f t="shared" si="8"/>
        <v>29151.711579999999</v>
      </c>
      <c r="H363" s="2">
        <f t="shared" si="9"/>
        <v>0.79000000000087311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19911.59</v>
      </c>
      <c r="D364" s="1">
        <f>'PR-RAS'!E369</f>
        <v>127777.71</v>
      </c>
      <c r="E364" s="1">
        <v>0</v>
      </c>
      <c r="F364" s="1">
        <v>0</v>
      </c>
      <c r="G364" s="2">
        <f t="shared" si="8"/>
        <v>99994.52463</v>
      </c>
      <c r="H364" s="2">
        <f t="shared" si="9"/>
        <v>0.69999999999345164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1135.1099999999999</v>
      </c>
      <c r="D365" s="1">
        <f>'PR-RAS'!E370</f>
        <v>5559.09</v>
      </c>
      <c r="E365" s="1">
        <v>0</v>
      </c>
      <c r="F365" s="1">
        <v>0</v>
      </c>
      <c r="G365" s="2">
        <f t="shared" si="8"/>
        <v>4460.1975600000005</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18776.48</v>
      </c>
      <c r="D366" s="1">
        <f>'PR-RAS'!E371</f>
        <v>0</v>
      </c>
      <c r="E366" s="1">
        <v>0</v>
      </c>
      <c r="F366" s="1">
        <v>0</v>
      </c>
      <c r="G366" s="2">
        <f t="shared" si="8"/>
        <v>6853.4151999999995</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1615.24</v>
      </c>
      <c r="E367" s="1">
        <v>0</v>
      </c>
      <c r="F367" s="1">
        <v>0</v>
      </c>
      <c r="G367" s="2">
        <f t="shared" si="8"/>
        <v>1182.3556799999999</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120603.38</v>
      </c>
      <c r="E371" s="1">
        <v>0</v>
      </c>
      <c r="F371" s="1">
        <v>0</v>
      </c>
      <c r="G371" s="2">
        <f t="shared" si="8"/>
        <v>89246.501199999999</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196163.71</v>
      </c>
      <c r="D403" s="1">
        <f>'PR-RAS'!E408</f>
        <v>325656.36</v>
      </c>
      <c r="E403" s="1">
        <v>0</v>
      </c>
      <c r="F403" s="1">
        <v>0</v>
      </c>
      <c r="G403" s="2">
        <f t="shared" si="8"/>
        <v>340685.52486</v>
      </c>
      <c r="H403" s="2">
        <f t="shared" si="9"/>
        <v>0.64999999999417923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1021921.5300000001</v>
      </c>
      <c r="D407" s="1">
        <f>'PR-RAS'!E412</f>
        <v>1405762.8399999999</v>
      </c>
      <c r="E407" s="1">
        <v>0</v>
      </c>
      <c r="F407" s="1">
        <v>0</v>
      </c>
      <c r="G407" s="2">
        <f t="shared" si="8"/>
        <v>1556379.5672600002</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932612.04</v>
      </c>
      <c r="D408" s="1">
        <f>'PR-RAS'!E413</f>
        <v>1204974.71</v>
      </c>
      <c r="E408" s="1">
        <v>0</v>
      </c>
      <c r="F408" s="1">
        <v>0</v>
      </c>
      <c r="G408" s="2">
        <f t="shared" si="8"/>
        <v>1360422.5142199998</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89309.490000000107</v>
      </c>
      <c r="D409" s="1">
        <f>'PR-RAS'!E414</f>
        <v>200788.12999999989</v>
      </c>
      <c r="E409" s="1">
        <v>0</v>
      </c>
      <c r="F409" s="1">
        <v>0</v>
      </c>
      <c r="G409" s="2">
        <f t="shared" si="8"/>
        <v>200281.38599999994</v>
      </c>
      <c r="H409" s="2">
        <f t="shared" si="9"/>
        <v>0.61999999999534339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293848.52</v>
      </c>
      <c r="D411" s="1">
        <f>'PR-RAS'!E416</f>
        <v>383476.55</v>
      </c>
      <c r="E411" s="1">
        <v>0</v>
      </c>
      <c r="F411" s="1">
        <v>0</v>
      </c>
      <c r="G411" s="2">
        <f t="shared" si="8"/>
        <v>434928.6642</v>
      </c>
      <c r="H411" s="2">
        <f t="shared" si="9"/>
        <v>0.92999999999301508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17434.7</v>
      </c>
      <c r="D413" s="1">
        <f>'PR-RAS'!E418</f>
        <v>21548.47</v>
      </c>
      <c r="E413" s="1">
        <v>0</v>
      </c>
      <c r="F413" s="1">
        <v>0</v>
      </c>
      <c r="G413" s="2">
        <f t="shared" si="8"/>
        <v>24939.035679999997</v>
      </c>
      <c r="H413" s="2">
        <f t="shared" si="9"/>
        <v>0.77000000000043656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1021921.5300000001</v>
      </c>
      <c r="D633" s="1">
        <f>'PR-RAS'!E639</f>
        <v>1405762.8399999999</v>
      </c>
      <c r="E633" s="1">
        <v>0</v>
      </c>
      <c r="F633" s="1">
        <v>0</v>
      </c>
      <c r="G633" s="2">
        <f t="shared" si="10"/>
        <v>2422738.6367199998</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932612.04</v>
      </c>
      <c r="D634" s="1">
        <f>'PR-RAS'!E640</f>
        <v>1204974.71</v>
      </c>
      <c r="E634" s="1">
        <v>0</v>
      </c>
      <c r="F634" s="1">
        <v>0</v>
      </c>
      <c r="G634" s="2">
        <f t="shared" si="10"/>
        <v>2115841.4041800001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89309.490000000107</v>
      </c>
      <c r="D635" s="1">
        <f>'PR-RAS'!E641</f>
        <v>200788.12999999989</v>
      </c>
      <c r="E635" s="1">
        <v>0</v>
      </c>
      <c r="F635" s="1">
        <v>0</v>
      </c>
      <c r="G635" s="2">
        <f t="shared" si="10"/>
        <v>311221.56549999991</v>
      </c>
      <c r="H635" s="2">
        <f t="shared" si="11"/>
        <v>0.61999999999534339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293848.52</v>
      </c>
      <c r="D637" s="1">
        <f>'PR-RAS'!E643</f>
        <v>383476.55</v>
      </c>
      <c r="E637" s="1">
        <v>0</v>
      </c>
      <c r="F637" s="1">
        <v>0</v>
      </c>
      <c r="G637" s="2">
        <f t="shared" si="10"/>
        <v>674669.83032000007</v>
      </c>
      <c r="H637" s="2">
        <f t="shared" si="11"/>
        <v>0.92999999999301508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383158.01000000013</v>
      </c>
      <c r="D639" s="1">
        <f>'PR-RAS'!E645</f>
        <v>584264.67999999993</v>
      </c>
      <c r="E639" s="1">
        <v>0</v>
      </c>
      <c r="F639" s="1">
        <v>0</v>
      </c>
      <c r="G639" s="2">
        <f t="shared" si="10"/>
        <v>989976.54206000012</v>
      </c>
      <c r="H639" s="2">
        <f t="shared" si="11"/>
        <v>0.33000000019092113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325805.78999999998</v>
      </c>
      <c r="D642" s="1">
        <f>'PR-RAS'!E649</f>
        <v>415107.46</v>
      </c>
      <c r="E642" s="1">
        <v>0</v>
      </c>
      <c r="F642" s="1">
        <v>0</v>
      </c>
      <c r="G642" s="2">
        <f t="shared" si="10"/>
        <v>741009.27511000005</v>
      </c>
      <c r="H642" s="2">
        <f t="shared" si="11"/>
        <v>0.67000000004190952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1099146.22</v>
      </c>
      <c r="D643" s="1">
        <f>'PR-RAS'!E650</f>
        <v>1518938.11</v>
      </c>
      <c r="E643" s="1">
        <v>0</v>
      </c>
      <c r="F643" s="1">
        <v>0</v>
      </c>
      <c r="G643" s="2">
        <f t="shared" si="10"/>
        <v>2655968.4064800004</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1009844.55</v>
      </c>
      <c r="D644" s="1">
        <f>'PR-RAS'!E651</f>
        <v>1215239.53</v>
      </c>
      <c r="E644" s="1">
        <v>0</v>
      </c>
      <c r="F644" s="1">
        <v>0</v>
      </c>
      <c r="G644" s="2">
        <f t="shared" si="10"/>
        <v>2212128.0812300001</v>
      </c>
      <c r="H644" s="2">
        <f t="shared" si="11"/>
        <v>0.91999999992549419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415107.45999999996</v>
      </c>
      <c r="D645" s="1">
        <f>'PR-RAS'!E652</f>
        <v>718806.04</v>
      </c>
      <c r="E645" s="1">
        <v>0</v>
      </c>
      <c r="F645" s="1">
        <v>0</v>
      </c>
      <c r="G645" s="2">
        <f t="shared" si="10"/>
        <v>1193151.3837600001</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5</v>
      </c>
      <c r="E648" s="1">
        <v>0</v>
      </c>
      <c r="F648" s="1">
        <v>0</v>
      </c>
      <c r="G648" s="2">
        <f t="shared" si="10"/>
        <v>10.352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4397.7700000000004</v>
      </c>
      <c r="D650" s="1">
        <f>'PR-RAS'!E657</f>
        <v>6079.12</v>
      </c>
      <c r="E650" s="1">
        <v>0</v>
      </c>
      <c r="F650" s="1">
        <v>0</v>
      </c>
      <c r="G650" s="2">
        <f t="shared" si="10"/>
        <v>10744.850490000003</v>
      </c>
      <c r="H650" s="2">
        <f t="shared" si="11"/>
        <v>0.3499999999994543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205.72</v>
      </c>
      <c r="D651" s="1">
        <f>'PR-RAS'!E658</f>
        <v>305.26</v>
      </c>
      <c r="E651" s="1">
        <v>0</v>
      </c>
      <c r="F651" s="1">
        <v>0</v>
      </c>
      <c r="G651" s="2">
        <f t="shared" si="10"/>
        <v>530.55600000000004</v>
      </c>
      <c r="H651" s="2">
        <f t="shared" si="11"/>
        <v>0.53999999999999204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423231.05</v>
      </c>
      <c r="D654" s="1">
        <f>'PR-RAS'!E661</f>
        <v>616482</v>
      </c>
      <c r="E654" s="1">
        <v>0</v>
      </c>
      <c r="F654" s="1">
        <v>0</v>
      </c>
      <c r="G654" s="2">
        <f t="shared" si="10"/>
        <v>1081495.3676500001</v>
      </c>
      <c r="H654" s="2">
        <f t="shared" si="11"/>
        <v>4.9999999988358468E-2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2141.6999999999998</v>
      </c>
      <c r="E655" s="1">
        <v>0</v>
      </c>
      <c r="F655" s="1">
        <v>0</v>
      </c>
      <c r="G655" s="2">
        <f t="shared" si="10"/>
        <v>2801.3435999999997</v>
      </c>
      <c r="H655" s="2">
        <f t="shared" si="11"/>
        <v>0.3000000000001819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55079.97</v>
      </c>
      <c r="D658" s="1">
        <f>'PR-RAS'!E665</f>
        <v>77470.5</v>
      </c>
      <c r="E658" s="1">
        <v>0</v>
      </c>
      <c r="F658" s="1">
        <v>0</v>
      </c>
      <c r="G658" s="2">
        <f t="shared" si="10"/>
        <v>137983.77729</v>
      </c>
      <c r="H658" s="2">
        <f t="shared" si="11"/>
        <v>0.52999999999883585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8396.82</v>
      </c>
      <c r="D662" s="1">
        <f>'PR-RAS'!E669</f>
        <v>19365.22</v>
      </c>
      <c r="E662" s="1">
        <v>0</v>
      </c>
      <c r="F662" s="1">
        <v>0</v>
      </c>
      <c r="G662" s="2">
        <f t="shared" si="10"/>
        <v>31151.118860000002</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37998.17</v>
      </c>
      <c r="E663" s="1">
        <v>0</v>
      </c>
      <c r="F663" s="1">
        <v>0</v>
      </c>
      <c r="G663" s="2">
        <f t="shared" si="10"/>
        <v>50309.577080000003</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43797.46</v>
      </c>
      <c r="D691" s="1">
        <f>'PR-RAS'!E698</f>
        <v>0</v>
      </c>
      <c r="E691" s="1">
        <v>0</v>
      </c>
      <c r="F691" s="1">
        <v>0</v>
      </c>
      <c r="G691" s="2">
        <f t="shared" si="10"/>
        <v>30220.247399999997</v>
      </c>
      <c r="H691" s="2">
        <f t="shared" si="11"/>
        <v>0.45999999999912689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0</v>
      </c>
      <c r="E710" s="1">
        <v>0</v>
      </c>
      <c r="F710" s="1">
        <v>0</v>
      </c>
      <c r="G710" s="2">
        <f t="shared" si="10"/>
        <v>846.90758999999991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4704.92</v>
      </c>
      <c r="D711" s="1">
        <f>'PR-RAS'!E718</f>
        <v>7269.4</v>
      </c>
      <c r="E711" s="1">
        <v>0</v>
      </c>
      <c r="F711" s="1">
        <v>0</v>
      </c>
      <c r="G711" s="2">
        <f t="shared" si="10"/>
        <v>13663.0412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55</v>
      </c>
      <c r="E713" s="1">
        <v>0</v>
      </c>
      <c r="F713" s="1">
        <v>0</v>
      </c>
      <c r="G713" s="2">
        <f t="shared" si="10"/>
        <v>78.319999999999993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7663.32</v>
      </c>
      <c r="E714" s="1">
        <v>0</v>
      </c>
      <c r="F714" s="1">
        <v>0</v>
      </c>
      <c r="G714" s="2">
        <f t="shared" si="10"/>
        <v>10927.894319999999</v>
      </c>
      <c r="H714" s="2">
        <f t="shared" si="11"/>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25162.15</v>
      </c>
      <c r="D715" s="1">
        <f>'PR-RAS'!E722</f>
        <v>36593.760000000002</v>
      </c>
      <c r="E715" s="1">
        <v>0</v>
      </c>
      <c r="F715" s="1">
        <v>0</v>
      </c>
      <c r="G715" s="2">
        <f t="shared" si="10"/>
        <v>70221.664380000002</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3130.98</v>
      </c>
      <c r="D718" s="1">
        <f>'PR-RAS'!E725</f>
        <v>4590.13</v>
      </c>
      <c r="E718" s="1">
        <v>0</v>
      </c>
      <c r="F718" s="1">
        <v>0</v>
      </c>
      <c r="G718" s="2">
        <f t="shared" si="10"/>
        <v>8827.1590799999994</v>
      </c>
      <c r="H718" s="2">
        <f t="shared" si="11"/>
        <v>0.15000000000009095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1875.42</v>
      </c>
      <c r="D719" s="1">
        <f>'PR-RAS'!E726</f>
        <v>642.04999999999995</v>
      </c>
      <c r="E719" s="1">
        <v>0</v>
      </c>
      <c r="F719" s="1">
        <v>0</v>
      </c>
      <c r="G719" s="2">
        <f t="shared" si="10"/>
        <v>2268.5353599999999</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1185.48</v>
      </c>
      <c r="D752" s="1">
        <f>'PR-RAS'!E759</f>
        <v>1386</v>
      </c>
      <c r="E752" s="1">
        <v>0</v>
      </c>
      <c r="F752" s="1">
        <v>0</v>
      </c>
      <c r="G752" s="2">
        <f t="shared" si="10"/>
        <v>2972.0674800000002</v>
      </c>
      <c r="H752" s="2">
        <f t="shared" si="11"/>
        <v>0.48000000000001819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4397.7700000000004</v>
      </c>
      <c r="D756" s="1">
        <f>'PR-RAS'!E763</f>
        <v>5808.85</v>
      </c>
      <c r="E756" s="1">
        <v>0</v>
      </c>
      <c r="F756" s="1">
        <v>0</v>
      </c>
      <c r="G756" s="2">
        <f t="shared" si="10"/>
        <v>12091.67985</v>
      </c>
      <c r="H756" s="2">
        <f t="shared" si="11"/>
        <v>0.37999999999919964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398.17</v>
      </c>
      <c r="D760" s="1">
        <f>'PR-RAS'!E767</f>
        <v>0</v>
      </c>
      <c r="E760" s="1">
        <v>0</v>
      </c>
      <c r="F760" s="1">
        <v>0</v>
      </c>
      <c r="G760" s="2">
        <f t="shared" si="10"/>
        <v>302.21102999999999</v>
      </c>
      <c r="H760" s="2">
        <f t="shared" si="11"/>
        <v>0.17000000000001592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14353.97</v>
      </c>
      <c r="D811" s="1">
        <f>'PR-RAS'!E818</f>
        <v>11325</v>
      </c>
      <c r="E811" s="1">
        <v>0</v>
      </c>
      <c r="F811" s="1">
        <v>0</v>
      </c>
      <c r="G811" s="2">
        <f t="shared" si="18"/>
        <v>29973.215700000004</v>
      </c>
      <c r="H811" s="2">
        <f t="shared" si="19"/>
        <v>3.0000000000654836E-2</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10286.02</v>
      </c>
      <c r="D812" s="1">
        <f>'PR-RAS'!E819</f>
        <v>8892.5400000000009</v>
      </c>
      <c r="E812" s="1">
        <v>0</v>
      </c>
      <c r="F812" s="1">
        <v>0</v>
      </c>
      <c r="G812" s="2">
        <f t="shared" si="18"/>
        <v>22765.662100000005</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4525.8500000000004</v>
      </c>
      <c r="D816" s="1">
        <f>'PR-RAS'!E823</f>
        <v>7735.4</v>
      </c>
      <c r="E816" s="1">
        <v>0</v>
      </c>
      <c r="F816" s="1">
        <v>0</v>
      </c>
      <c r="G816" s="2">
        <f t="shared" si="18"/>
        <v>16297.269749999999</v>
      </c>
      <c r="H816" s="2">
        <f t="shared" si="19"/>
        <v>0.5499999999992724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3605.53</v>
      </c>
      <c r="D817" s="1">
        <f>'PR-RAS'!E824</f>
        <v>4783.92</v>
      </c>
      <c r="E817" s="1">
        <v>0</v>
      </c>
      <c r="F817" s="1">
        <v>0</v>
      </c>
      <c r="G817" s="2">
        <f t="shared" si="18"/>
        <v>10749.46992</v>
      </c>
      <c r="H817" s="2">
        <f t="shared" si="19"/>
        <v>0.54999999999972715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1068.42</v>
      </c>
      <c r="D819" s="1">
        <f>'PR-RAS'!E826</f>
        <v>200</v>
      </c>
      <c r="E819" s="1">
        <v>0</v>
      </c>
      <c r="F819" s="1">
        <v>0</v>
      </c>
      <c r="G819" s="2">
        <f t="shared" si="18"/>
        <v>1201.1675600000001</v>
      </c>
      <c r="H819" s="2">
        <f t="shared" si="19"/>
        <v>0.42000000000007276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325.33</v>
      </c>
      <c r="D820" s="1">
        <f>'PR-RAS'!E827</f>
        <v>0</v>
      </c>
      <c r="E820" s="1">
        <v>0</v>
      </c>
      <c r="F820" s="1">
        <v>0</v>
      </c>
      <c r="G820" s="2">
        <f t="shared" si="18"/>
        <v>266.44526999999999</v>
      </c>
      <c r="H820" s="2">
        <f t="shared" si="19"/>
        <v>0.32999999999998408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258.52999999999997</v>
      </c>
      <c r="D821" s="1">
        <f>'PR-RAS'!E828</f>
        <v>206.4</v>
      </c>
      <c r="E821" s="1">
        <v>0</v>
      </c>
      <c r="F821" s="1">
        <v>0</v>
      </c>
      <c r="G821" s="2">
        <f t="shared" si="18"/>
        <v>550.49059999999986</v>
      </c>
      <c r="H821" s="2">
        <f t="shared" si="19"/>
        <v>0.87000000000003297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6781048.9699999997</v>
      </c>
      <c r="D984" s="6">
        <f>BILANCA!E6</f>
        <v>7628413.790000001</v>
      </c>
      <c r="E984" s="6">
        <v>0</v>
      </c>
      <c r="F984" s="6">
        <v>0</v>
      </c>
      <c r="G984" s="7">
        <f t="shared" ref="G984:G1241" si="22">B984/1000*C984+B984/500*D984</f>
        <v>22037.876550000001</v>
      </c>
      <c r="H984" s="7">
        <f t="shared" si="19"/>
        <v>0.23999999929219484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5354593.6399999997</v>
      </c>
      <c r="D985" s="1">
        <f>BILANCA!E7</f>
        <v>5890166.1000000006</v>
      </c>
      <c r="E985" s="1">
        <v>0</v>
      </c>
      <c r="F985" s="1">
        <v>0</v>
      </c>
      <c r="G985" s="2">
        <f t="shared" si="22"/>
        <v>34269.85168</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1363246.68</v>
      </c>
      <c r="D986" s="1">
        <f>BILANCA!E8</f>
        <v>1346319.78</v>
      </c>
      <c r="E986" s="1">
        <v>0</v>
      </c>
      <c r="F986" s="1">
        <v>0</v>
      </c>
      <c r="G986" s="2">
        <f t="shared" si="22"/>
        <v>12167.658719999999</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1363246.68</v>
      </c>
      <c r="D987" s="1">
        <f>BILANCA!E9</f>
        <v>1346319.78</v>
      </c>
      <c r="E987" s="1">
        <v>0</v>
      </c>
      <c r="F987" s="1">
        <v>0</v>
      </c>
      <c r="G987" s="2">
        <f t="shared" si="22"/>
        <v>16223.544959999999</v>
      </c>
      <c r="H987" s="2">
        <f t="shared" si="19"/>
        <v>0.5400000000372529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885.53</v>
      </c>
      <c r="D988" s="1">
        <f>BILANCA!E10</f>
        <v>885.53</v>
      </c>
      <c r="E988" s="1">
        <v>0</v>
      </c>
      <c r="F988" s="1">
        <v>0</v>
      </c>
      <c r="G988" s="2">
        <f t="shared" si="22"/>
        <v>13.28295</v>
      </c>
      <c r="H988" s="2">
        <f t="shared" si="19"/>
        <v>0.94000000000005457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885.53</v>
      </c>
      <c r="D989" s="1">
        <f>BILANCA!E11</f>
        <v>885.53</v>
      </c>
      <c r="E989" s="1">
        <v>0</v>
      </c>
      <c r="F989" s="1">
        <v>0</v>
      </c>
      <c r="G989" s="2">
        <f t="shared" si="22"/>
        <v>15.939540000000001</v>
      </c>
      <c r="H989" s="2">
        <f t="shared" si="19"/>
        <v>0.94000000000005457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3226315.04</v>
      </c>
      <c r="D990" s="1">
        <f>BILANCA!E12</f>
        <v>3661992.9100000006</v>
      </c>
      <c r="E990" s="1">
        <v>0</v>
      </c>
      <c r="F990" s="1">
        <v>0</v>
      </c>
      <c r="G990" s="2">
        <f t="shared" si="22"/>
        <v>73852.106020000007</v>
      </c>
      <c r="H990" s="2">
        <f t="shared" si="19"/>
        <v>0.12999999942258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2813389.55</v>
      </c>
      <c r="D991" s="1">
        <f>BILANCA!E13</f>
        <v>3125439.5300000003</v>
      </c>
      <c r="E991" s="1">
        <v>0</v>
      </c>
      <c r="F991" s="1">
        <v>0</v>
      </c>
      <c r="G991" s="2">
        <f t="shared" si="22"/>
        <v>72514.148879999993</v>
      </c>
      <c r="H991" s="2">
        <f t="shared" si="19"/>
        <v>0.91999999992549419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1488581.7</v>
      </c>
      <c r="D993" s="1">
        <f>BILANCA!E15</f>
        <v>1900934.06</v>
      </c>
      <c r="E993" s="1">
        <v>0</v>
      </c>
      <c r="F993" s="1">
        <v>0</v>
      </c>
      <c r="G993" s="2">
        <f t="shared" si="22"/>
        <v>52904.498200000002</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1607936.18</v>
      </c>
      <c r="D994" s="1">
        <f>BILANCA!E16</f>
        <v>1607936.17</v>
      </c>
      <c r="E994" s="1">
        <v>0</v>
      </c>
      <c r="F994" s="1">
        <v>0</v>
      </c>
      <c r="G994" s="2">
        <f t="shared" si="22"/>
        <v>53061.893719999993</v>
      </c>
      <c r="H994" s="2">
        <f t="shared" si="19"/>
        <v>0.34999999986030161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895679.37</v>
      </c>
      <c r="D995" s="1">
        <f>BILANCA!E17</f>
        <v>894143.76</v>
      </c>
      <c r="E995" s="1">
        <v>0</v>
      </c>
      <c r="F995" s="1">
        <v>0</v>
      </c>
      <c r="G995" s="2">
        <f t="shared" si="22"/>
        <v>32207.602680000004</v>
      </c>
      <c r="H995" s="2">
        <f t="shared" si="19"/>
        <v>0.60999999998603016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1178807.7</v>
      </c>
      <c r="D996" s="1">
        <f>BILANCA!E18</f>
        <v>1277574.46</v>
      </c>
      <c r="E996" s="1">
        <v>0</v>
      </c>
      <c r="F996" s="1">
        <v>0</v>
      </c>
      <c r="G996" s="2">
        <f t="shared" si="22"/>
        <v>48541.436059999993</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156695.34999999998</v>
      </c>
      <c r="D997" s="1">
        <f>BILANCA!E19</f>
        <v>277455.11999999994</v>
      </c>
      <c r="E997" s="1">
        <v>0</v>
      </c>
      <c r="F997" s="1">
        <v>0</v>
      </c>
      <c r="G997" s="2">
        <f t="shared" si="22"/>
        <v>9962.478259999998</v>
      </c>
      <c r="H997" s="2">
        <f t="shared" si="19"/>
        <v>0.46999999991385266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61148.55</v>
      </c>
      <c r="D998" s="1">
        <f>BILANCA!E20</f>
        <v>146324.07</v>
      </c>
      <c r="E998" s="1">
        <v>0</v>
      </c>
      <c r="F998" s="1">
        <v>0</v>
      </c>
      <c r="G998" s="2">
        <f t="shared" si="22"/>
        <v>5306.9503500000001</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15228.19</v>
      </c>
      <c r="D999" s="1">
        <f>BILANCA!E21</f>
        <v>15228.19</v>
      </c>
      <c r="E999" s="1">
        <v>0</v>
      </c>
      <c r="F999" s="1">
        <v>0</v>
      </c>
      <c r="G999" s="2">
        <f t="shared" si="22"/>
        <v>730.95312000000013</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86745.25</v>
      </c>
      <c r="D1000" s="1">
        <f>BILANCA!E22</f>
        <v>89809.12</v>
      </c>
      <c r="E1000" s="1">
        <v>0</v>
      </c>
      <c r="F1000" s="1">
        <v>0</v>
      </c>
      <c r="G1000" s="2">
        <f t="shared" si="22"/>
        <v>4528.1793299999999</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29242.15</v>
      </c>
      <c r="D1003" s="1">
        <f>BILANCA!E25</f>
        <v>136724.31</v>
      </c>
      <c r="E1003" s="1">
        <v>0</v>
      </c>
      <c r="F1003" s="1">
        <v>0</v>
      </c>
      <c r="G1003" s="2">
        <f t="shared" si="22"/>
        <v>6053.8153999999995</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226530.19</v>
      </c>
      <c r="D1004" s="1">
        <f>BILANCA!E26</f>
        <v>232668.02</v>
      </c>
      <c r="E1004" s="1">
        <v>0</v>
      </c>
      <c r="F1004" s="1">
        <v>0</v>
      </c>
      <c r="G1004" s="2">
        <f t="shared" si="22"/>
        <v>14529.19083</v>
      </c>
      <c r="H1004" s="2">
        <f t="shared" si="19"/>
        <v>0.20999999999185093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262198.98</v>
      </c>
      <c r="D1006" s="1">
        <f>BILANCA!E28</f>
        <v>343298.59</v>
      </c>
      <c r="E1006" s="1">
        <v>0</v>
      </c>
      <c r="F1006" s="1">
        <v>0</v>
      </c>
      <c r="G1006" s="2">
        <f t="shared" si="22"/>
        <v>21822.311679999999</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9493.5599999999977</v>
      </c>
      <c r="D1007" s="1">
        <f>BILANCA!E29</f>
        <v>7069.6699999999983</v>
      </c>
      <c r="E1007" s="1">
        <v>0</v>
      </c>
      <c r="F1007" s="1">
        <v>0</v>
      </c>
      <c r="G1007" s="2">
        <f t="shared" si="22"/>
        <v>567.18959999999993</v>
      </c>
      <c r="H1007" s="2">
        <f t="shared" si="19"/>
        <v>0.77000000000407454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19391.099999999999</v>
      </c>
      <c r="D1008" s="1">
        <f>BILANCA!E30</f>
        <v>19391.099999999999</v>
      </c>
      <c r="E1008" s="1">
        <v>0</v>
      </c>
      <c r="F1008" s="1">
        <v>0</v>
      </c>
      <c r="G1008" s="2">
        <f t="shared" si="22"/>
        <v>1454.3325</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9897.5400000000009</v>
      </c>
      <c r="D1012" s="1">
        <f>BILANCA!E34</f>
        <v>12321.43</v>
      </c>
      <c r="E1012" s="1">
        <v>0</v>
      </c>
      <c r="F1012" s="1">
        <v>0</v>
      </c>
      <c r="G1012" s="2">
        <f t="shared" si="22"/>
        <v>1001.6716000000001</v>
      </c>
      <c r="H1012" s="2">
        <f t="shared" si="19"/>
        <v>0.88999999999941792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1154.69</v>
      </c>
      <c r="D1013" s="1">
        <f>BILANCA!E35</f>
        <v>1154.7</v>
      </c>
      <c r="E1013" s="1">
        <v>0</v>
      </c>
      <c r="F1013" s="1">
        <v>0</v>
      </c>
      <c r="G1013" s="2">
        <f t="shared" si="22"/>
        <v>103.92269999999999</v>
      </c>
      <c r="H1013" s="2">
        <f t="shared" si="19"/>
        <v>0.60999999999989996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1154.69</v>
      </c>
      <c r="D1015" s="1">
        <f>BILANCA!E37</f>
        <v>1154.7</v>
      </c>
      <c r="E1015" s="1">
        <v>0</v>
      </c>
      <c r="F1015" s="1">
        <v>0</v>
      </c>
      <c r="G1015" s="2">
        <f t="shared" si="22"/>
        <v>110.85088</v>
      </c>
      <c r="H1015" s="2">
        <f t="shared" si="19"/>
        <v>0.60999999999989996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245581.88999999998</v>
      </c>
      <c r="D1023" s="1">
        <f>BILANCA!E45</f>
        <v>250873.88999999998</v>
      </c>
      <c r="E1023" s="1">
        <v>0</v>
      </c>
      <c r="F1023" s="1">
        <v>0</v>
      </c>
      <c r="G1023" s="2">
        <f t="shared" si="22"/>
        <v>29893.186799999996</v>
      </c>
      <c r="H1023" s="2">
        <f t="shared" si="19"/>
        <v>0.22000000003026798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7846.57</v>
      </c>
      <c r="D1025" s="1">
        <f>BILANCA!E47</f>
        <v>7846.57</v>
      </c>
      <c r="E1025" s="1">
        <v>0</v>
      </c>
      <c r="F1025" s="1">
        <v>0</v>
      </c>
      <c r="G1025" s="2">
        <f t="shared" si="22"/>
        <v>988.66782000000012</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122568.58</v>
      </c>
      <c r="D1026" s="1">
        <f>BILANCA!E48</f>
        <v>127860.58</v>
      </c>
      <c r="E1026" s="1">
        <v>0</v>
      </c>
      <c r="F1026" s="1">
        <v>0</v>
      </c>
      <c r="G1026" s="2">
        <f t="shared" si="22"/>
        <v>16266.45882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123013.31</v>
      </c>
      <c r="D1027" s="1">
        <f>BILANCA!E49</f>
        <v>123013.31</v>
      </c>
      <c r="E1027" s="1">
        <v>0</v>
      </c>
      <c r="F1027" s="1">
        <v>0</v>
      </c>
      <c r="G1027" s="2">
        <f t="shared" si="22"/>
        <v>16237.756919999998</v>
      </c>
      <c r="H1027" s="2">
        <f t="shared" si="19"/>
        <v>0.61999999999534339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7846.57</v>
      </c>
      <c r="D1028" s="1">
        <f>BILANCA!E50</f>
        <v>7846.57</v>
      </c>
      <c r="E1028" s="1">
        <v>0</v>
      </c>
      <c r="F1028" s="1">
        <v>0</v>
      </c>
      <c r="G1028" s="2">
        <f t="shared" si="22"/>
        <v>1059.2869499999999</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7562.74</v>
      </c>
      <c r="D1032" s="1">
        <f>BILANCA!E54</f>
        <v>9512.7999999999993</v>
      </c>
      <c r="E1032" s="1">
        <v>0</v>
      </c>
      <c r="F1032" s="1">
        <v>0</v>
      </c>
      <c r="G1032" s="2">
        <f t="shared" si="22"/>
        <v>1302.8286599999999</v>
      </c>
      <c r="H1032" s="2">
        <f t="shared" si="19"/>
        <v>0.46000000000094587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7562.74</v>
      </c>
      <c r="D1033" s="1">
        <f>BILANCA!E55</f>
        <v>9512.7999999999993</v>
      </c>
      <c r="E1033" s="1">
        <v>0</v>
      </c>
      <c r="F1033" s="1">
        <v>0</v>
      </c>
      <c r="G1033" s="2">
        <f t="shared" si="22"/>
        <v>1329.4169999999999</v>
      </c>
      <c r="H1033" s="2">
        <f t="shared" si="19"/>
        <v>0.46000000000094587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765031.92</v>
      </c>
      <c r="D1034" s="1">
        <f>BILANCA!E56</f>
        <v>881853.41</v>
      </c>
      <c r="E1034" s="1">
        <v>0</v>
      </c>
      <c r="F1034" s="1">
        <v>0</v>
      </c>
      <c r="G1034" s="2">
        <f t="shared" si="22"/>
        <v>128965.67573999999</v>
      </c>
      <c r="H1034" s="2">
        <f t="shared" si="19"/>
        <v>0.48999999999068677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765031.92</v>
      </c>
      <c r="D1035" s="1">
        <f>BILANCA!E57</f>
        <v>881853.41</v>
      </c>
      <c r="E1035" s="1">
        <v>0</v>
      </c>
      <c r="F1035" s="1">
        <v>0</v>
      </c>
      <c r="G1035" s="2">
        <f t="shared" si="22"/>
        <v>131494.41448000001</v>
      </c>
      <c r="H1035" s="2">
        <f t="shared" si="19"/>
        <v>0.48999999999068677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1426455.33</v>
      </c>
      <c r="D1046" s="1">
        <f>BILANCA!E68</f>
        <v>1738247.69</v>
      </c>
      <c r="E1046" s="1">
        <v>0</v>
      </c>
      <c r="F1046" s="1">
        <v>0</v>
      </c>
      <c r="G1046" s="2">
        <f t="shared" si="22"/>
        <v>308885.89473</v>
      </c>
      <c r="H1046" s="2">
        <f t="shared" si="19"/>
        <v>0.64000000013038516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415107.46</v>
      </c>
      <c r="D1047" s="1">
        <f>BILANCA!E69</f>
        <v>718806.04</v>
      </c>
      <c r="E1047" s="1">
        <v>0</v>
      </c>
      <c r="F1047" s="1">
        <v>0</v>
      </c>
      <c r="G1047" s="2">
        <f t="shared" si="22"/>
        <v>118574.05056</v>
      </c>
      <c r="H1047" s="2">
        <f t="shared" si="19"/>
        <v>0.50000000005820766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415107.46</v>
      </c>
      <c r="D1048" s="1">
        <f>BILANCA!E70</f>
        <v>718806.04</v>
      </c>
      <c r="E1048" s="1">
        <v>0</v>
      </c>
      <c r="F1048" s="1">
        <v>0</v>
      </c>
      <c r="G1048" s="2">
        <f t="shared" si="22"/>
        <v>120426.77010000002</v>
      </c>
      <c r="H1048" s="2">
        <f t="shared" si="19"/>
        <v>0.50000000005820766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415107.46</v>
      </c>
      <c r="D1050" s="1">
        <f>BILANCA!E72</f>
        <v>718806.04</v>
      </c>
      <c r="E1050" s="1">
        <v>0</v>
      </c>
      <c r="F1050" s="1">
        <v>0</v>
      </c>
      <c r="G1050" s="2">
        <f t="shared" si="22"/>
        <v>124132.20918000001</v>
      </c>
      <c r="H1050" s="2">
        <f t="shared" si="19"/>
        <v>0.50000000005820766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993032.05</v>
      </c>
      <c r="D1112" s="1">
        <f>BILANCA!E134</f>
        <v>993142.15</v>
      </c>
      <c r="E1112" s="1">
        <v>0</v>
      </c>
      <c r="F1112" s="1">
        <v>0</v>
      </c>
      <c r="G1112" s="2">
        <f t="shared" si="22"/>
        <v>384331.80914999999</v>
      </c>
      <c r="H1112" s="2">
        <f t="shared" si="23"/>
        <v>0.20000000006984919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993032.05</v>
      </c>
      <c r="D1113" s="1">
        <f>BILANCA!E135</f>
        <v>993142.15</v>
      </c>
      <c r="E1113" s="1">
        <v>0</v>
      </c>
      <c r="F1113" s="1">
        <v>0</v>
      </c>
      <c r="G1113" s="2">
        <f t="shared" si="22"/>
        <v>387311.12550000002</v>
      </c>
      <c r="H1113" s="2">
        <f t="shared" si="23"/>
        <v>0.20000000006984919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993032.05</v>
      </c>
      <c r="D1117" s="1">
        <f>BILANCA!E139</f>
        <v>993142.15</v>
      </c>
      <c r="E1117" s="1">
        <v>0</v>
      </c>
      <c r="F1117" s="1">
        <v>0</v>
      </c>
      <c r="G1117" s="2">
        <f t="shared" si="22"/>
        <v>399228.39090000006</v>
      </c>
      <c r="H1117" s="2">
        <f t="shared" si="23"/>
        <v>0.20000000006984919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18315.82</v>
      </c>
      <c r="D1124" s="1">
        <f>BILANCA!E146</f>
        <v>22429.5</v>
      </c>
      <c r="E1124" s="1">
        <v>0</v>
      </c>
      <c r="F1124" s="1">
        <v>0</v>
      </c>
      <c r="G1124" s="2">
        <f t="shared" si="22"/>
        <v>8907.6496200000001</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6470.93</v>
      </c>
      <c r="D1125" s="1">
        <f>BILANCA!E147</f>
        <v>7126.96</v>
      </c>
      <c r="E1125" s="1">
        <v>0</v>
      </c>
      <c r="F1125" s="1">
        <v>0</v>
      </c>
      <c r="G1125" s="2">
        <f t="shared" si="22"/>
        <v>2942.9286999999995</v>
      </c>
      <c r="H1125" s="2">
        <f t="shared" si="23"/>
        <v>0.10999999999967258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4953.6899999999996</v>
      </c>
      <c r="D1136" s="1">
        <f>BILANCA!E158</f>
        <v>5521.56</v>
      </c>
      <c r="E1136" s="1">
        <v>0</v>
      </c>
      <c r="F1136" s="1">
        <v>0</v>
      </c>
      <c r="G1136" s="2">
        <f t="shared" si="22"/>
        <v>2447.5119299999997</v>
      </c>
      <c r="H1136" s="2">
        <f t="shared" si="23"/>
        <v>0.75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20337.77</v>
      </c>
      <c r="D1137" s="1">
        <f>BILANCA!E159</f>
        <v>18019.68</v>
      </c>
      <c r="E1137" s="1">
        <v>0</v>
      </c>
      <c r="F1137" s="1">
        <v>0</v>
      </c>
      <c r="G1137" s="2">
        <f t="shared" si="22"/>
        <v>8682.0780200000008</v>
      </c>
      <c r="H1137" s="2">
        <f t="shared" si="23"/>
        <v>0.5499999999992724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2627.39</v>
      </c>
      <c r="D1138" s="1">
        <f>BILANCA!E160</f>
        <v>1017.11</v>
      </c>
      <c r="E1138" s="1">
        <v>0</v>
      </c>
      <c r="F1138" s="1">
        <v>0</v>
      </c>
      <c r="G1138" s="2">
        <f t="shared" si="22"/>
        <v>722.54954999999995</v>
      </c>
      <c r="H1138" s="2">
        <f t="shared" si="23"/>
        <v>0.49999999999988631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16073.96</v>
      </c>
      <c r="D1141" s="1">
        <f>BILANCA!E163</f>
        <v>9255.81</v>
      </c>
      <c r="E1141" s="1">
        <v>0</v>
      </c>
      <c r="F1141" s="1">
        <v>0</v>
      </c>
      <c r="G1141" s="2">
        <f t="shared" si="22"/>
        <v>5464.5216399999999</v>
      </c>
      <c r="H1141" s="2">
        <f t="shared" si="23"/>
        <v>0.23000000000138243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3870</v>
      </c>
      <c r="E1142" s="1">
        <v>0</v>
      </c>
      <c r="F1142" s="1">
        <v>0</v>
      </c>
      <c r="G1142" s="2">
        <f t="shared" si="22"/>
        <v>1230.6600000000001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3870</v>
      </c>
      <c r="E1144" s="1">
        <v>0</v>
      </c>
      <c r="F1144" s="1">
        <v>0</v>
      </c>
      <c r="G1144" s="2">
        <f t="shared" si="22"/>
        <v>1246.1400000000001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6781048.9699999997</v>
      </c>
      <c r="D1152" s="1">
        <f>BILANCA!E175</f>
        <v>7628413.79</v>
      </c>
      <c r="E1152" s="1">
        <v>0</v>
      </c>
      <c r="F1152" s="1">
        <v>0</v>
      </c>
      <c r="G1152" s="2">
        <f t="shared" si="22"/>
        <v>3724401.1369500002</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32830.559999999998</v>
      </c>
      <c r="D1153" s="1">
        <f>BILANCA!E176</f>
        <v>135422.41</v>
      </c>
      <c r="E1153" s="1">
        <v>0</v>
      </c>
      <c r="F1153" s="1">
        <v>0</v>
      </c>
      <c r="G1153" s="2">
        <f t="shared" si="22"/>
        <v>51624.814600000005</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31835.14</v>
      </c>
      <c r="D1154" s="1">
        <f>BILANCA!E177</f>
        <v>62667.040000000008</v>
      </c>
      <c r="E1154" s="1">
        <v>0</v>
      </c>
      <c r="F1154" s="1">
        <v>0</v>
      </c>
      <c r="G1154" s="2">
        <f t="shared" si="22"/>
        <v>26875.936620000004</v>
      </c>
      <c r="H1154" s="2">
        <f t="shared" si="23"/>
        <v>0.180000000007567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7913.62</v>
      </c>
      <c r="D1155" s="1">
        <f>BILANCA!E178</f>
        <v>7850.23</v>
      </c>
      <c r="E1155" s="1">
        <v>0</v>
      </c>
      <c r="F1155" s="1">
        <v>0</v>
      </c>
      <c r="G1155" s="2">
        <f t="shared" si="22"/>
        <v>4061.6217599999991</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9709.43</v>
      </c>
      <c r="D1156" s="1">
        <f>BILANCA!E179</f>
        <v>13888.33</v>
      </c>
      <c r="E1156" s="1">
        <v>0</v>
      </c>
      <c r="F1156" s="1">
        <v>0</v>
      </c>
      <c r="G1156" s="2">
        <f t="shared" si="22"/>
        <v>6485.0935699999991</v>
      </c>
      <c r="H1156" s="2">
        <f t="shared" si="23"/>
        <v>0.76000000000021828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90.49</v>
      </c>
      <c r="D1157" s="1">
        <f>BILANCA!E180</f>
        <v>95.99</v>
      </c>
      <c r="E1157" s="1">
        <v>0</v>
      </c>
      <c r="F1157" s="1">
        <v>0</v>
      </c>
      <c r="G1157" s="2">
        <f t="shared" si="22"/>
        <v>49.149779999999993</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90.49</v>
      </c>
      <c r="D1160" s="1">
        <f>BILANCA!E183</f>
        <v>95.99</v>
      </c>
      <c r="E1160" s="1">
        <v>0</v>
      </c>
      <c r="F1160" s="1">
        <v>0</v>
      </c>
      <c r="G1160" s="2">
        <f t="shared" si="22"/>
        <v>49.997189999999989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7395.97</v>
      </c>
      <c r="D1161" s="1">
        <f>BILANCA!E184</f>
        <v>1310.6099999999999</v>
      </c>
      <c r="E1161" s="1">
        <v>0</v>
      </c>
      <c r="F1161" s="1">
        <v>0</v>
      </c>
      <c r="G1161" s="2">
        <f t="shared" si="22"/>
        <v>1783.0598199999999</v>
      </c>
      <c r="H1161" s="2">
        <f t="shared" si="23"/>
        <v>0.41999999999984539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1129.01</v>
      </c>
      <c r="D1163" s="1">
        <f>BILANCA!E186</f>
        <v>861.87</v>
      </c>
      <c r="E1163" s="1">
        <v>0</v>
      </c>
      <c r="F1163" s="1">
        <v>0</v>
      </c>
      <c r="G1163" s="2">
        <f t="shared" si="22"/>
        <v>513.495</v>
      </c>
      <c r="H1163" s="2">
        <f t="shared" si="23"/>
        <v>0.13999999999998636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5596.62</v>
      </c>
      <c r="D1165" s="1">
        <f>BILANCA!E188</f>
        <v>38660.01</v>
      </c>
      <c r="E1165" s="1">
        <v>0</v>
      </c>
      <c r="F1165" s="1">
        <v>0</v>
      </c>
      <c r="G1165" s="2">
        <f t="shared" si="22"/>
        <v>15090.82848</v>
      </c>
      <c r="H1165" s="2">
        <f t="shared" si="23"/>
        <v>0.39000000000214641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995.42</v>
      </c>
      <c r="D1166" s="1">
        <f>BILANCA!E189</f>
        <v>72755.37</v>
      </c>
      <c r="E1166" s="1">
        <v>0</v>
      </c>
      <c r="F1166" s="1">
        <v>0</v>
      </c>
      <c r="G1166" s="2">
        <f t="shared" si="22"/>
        <v>26810.627279999997</v>
      </c>
      <c r="H1166" s="2">
        <f t="shared" si="23"/>
        <v>0.78999999999530246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6748218.4100000001</v>
      </c>
      <c r="D1214" s="1">
        <f>BILANCA!E237</f>
        <v>7492991.3799999999</v>
      </c>
      <c r="E1214" s="1">
        <v>0</v>
      </c>
      <c r="F1214" s="1">
        <v>0</v>
      </c>
      <c r="G1214" s="2">
        <f t="shared" si="22"/>
        <v>5020600.4702700004</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6347625.7000000002</v>
      </c>
      <c r="D1215" s="1">
        <f>BILANCA!E238</f>
        <v>6883308.2300000004</v>
      </c>
      <c r="E1215" s="1">
        <v>0</v>
      </c>
      <c r="F1215" s="1">
        <v>0</v>
      </c>
      <c r="G1215" s="2">
        <f t="shared" si="22"/>
        <v>4666504.1811200008</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6347625.7000000002</v>
      </c>
      <c r="D1216" s="1">
        <f>BILANCA!E239</f>
        <v>6883308.2300000004</v>
      </c>
      <c r="E1216" s="1">
        <v>0</v>
      </c>
      <c r="F1216" s="1">
        <v>0</v>
      </c>
      <c r="G1216" s="2">
        <f t="shared" si="22"/>
        <v>4686618.4232800007</v>
      </c>
      <c r="H1216" s="2">
        <f t="shared" si="23"/>
        <v>0.53000000026077032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4899324.54</v>
      </c>
      <c r="D1217" s="1">
        <f>BILANCA!E240</f>
        <v>5435007.0800000001</v>
      </c>
      <c r="E1217" s="1">
        <v>0</v>
      </c>
      <c r="F1217" s="1">
        <v>0</v>
      </c>
      <c r="G1217" s="2">
        <f t="shared" si="22"/>
        <v>3690025.2558000004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1448301.16</v>
      </c>
      <c r="D1218" s="1">
        <f>BILANCA!E241</f>
        <v>1448301.15</v>
      </c>
      <c r="E1218" s="1">
        <v>0</v>
      </c>
      <c r="F1218" s="1">
        <v>0</v>
      </c>
      <c r="G1218" s="2">
        <f t="shared" si="22"/>
        <v>1021052.3130999999</v>
      </c>
      <c r="H1218" s="2">
        <f t="shared" si="23"/>
        <v>0.30999999982304871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383158.01</v>
      </c>
      <c r="D1222" s="1">
        <f>BILANCA!E245</f>
        <v>584264.68000000005</v>
      </c>
      <c r="E1222" s="1">
        <v>0</v>
      </c>
      <c r="F1222" s="1">
        <v>0</v>
      </c>
      <c r="G1222" s="2">
        <f t="shared" si="22"/>
        <v>370853.28142999997</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480444.3</v>
      </c>
      <c r="D1223" s="1">
        <f>BILANCA!E246</f>
        <v>811210.54</v>
      </c>
      <c r="E1223" s="1">
        <v>0</v>
      </c>
      <c r="F1223" s="1">
        <v>0</v>
      </c>
      <c r="G1223" s="2">
        <f t="shared" si="22"/>
        <v>504687.6912</v>
      </c>
      <c r="H1223" s="2">
        <f t="shared" si="23"/>
        <v>0.75999999995110556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480444.3</v>
      </c>
      <c r="D1224" s="1">
        <f>BILANCA!E247</f>
        <v>811210.54</v>
      </c>
      <c r="E1224" s="1">
        <v>0</v>
      </c>
      <c r="F1224" s="1">
        <v>0</v>
      </c>
      <c r="G1224" s="2">
        <f t="shared" si="22"/>
        <v>506790.55657999997</v>
      </c>
      <c r="H1224" s="2">
        <f t="shared" si="23"/>
        <v>0.75999999995110556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97286.29</v>
      </c>
      <c r="D1227" s="1">
        <f>BILANCA!E250</f>
        <v>226945.86</v>
      </c>
      <c r="E1227" s="1">
        <v>0</v>
      </c>
      <c r="F1227" s="1">
        <v>0</v>
      </c>
      <c r="G1227" s="2">
        <f t="shared" si="22"/>
        <v>134487.43443999998</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97286.29</v>
      </c>
      <c r="D1229" s="1">
        <f>BILANCA!E252</f>
        <v>226945.86</v>
      </c>
      <c r="E1229" s="1">
        <v>0</v>
      </c>
      <c r="F1229" s="1">
        <v>0</v>
      </c>
      <c r="G1229" s="2">
        <f t="shared" si="22"/>
        <v>135589.79045999999</v>
      </c>
      <c r="H1229" s="2">
        <f t="shared" si="23"/>
        <v>0.430000000007567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17434.7</v>
      </c>
      <c r="D1232" s="1">
        <f>BILANCA!E255</f>
        <v>21548.47</v>
      </c>
      <c r="E1232" s="1">
        <v>0</v>
      </c>
      <c r="F1232" s="1">
        <v>0</v>
      </c>
      <c r="G1232" s="2">
        <f t="shared" si="22"/>
        <v>15072.378360000002</v>
      </c>
      <c r="H1232" s="2">
        <f t="shared" si="23"/>
        <v>0.77000000000043656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3870</v>
      </c>
      <c r="E1233" s="1">
        <v>0</v>
      </c>
      <c r="F1233" s="1">
        <v>0</v>
      </c>
      <c r="G1233" s="2">
        <f t="shared" si="22"/>
        <v>1935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688330.56</v>
      </c>
      <c r="D1236" s="1">
        <f>BILANCA!E259</f>
        <v>950271.7</v>
      </c>
      <c r="E1236" s="1">
        <v>0</v>
      </c>
      <c r="F1236" s="1">
        <v>0</v>
      </c>
      <c r="G1236" s="2">
        <f t="shared" si="22"/>
        <v>654985.11187999998</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688330.56</v>
      </c>
      <c r="D1237" s="1">
        <f>BILANCA!E260</f>
        <v>950271.7</v>
      </c>
      <c r="E1237" s="1">
        <v>0</v>
      </c>
      <c r="F1237" s="1">
        <v>0</v>
      </c>
      <c r="G1237" s="2">
        <f t="shared" si="22"/>
        <v>657573.98583999998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23782.880000000001</v>
      </c>
      <c r="D1240" s="1">
        <f>BILANCA!E264</f>
        <v>30314.799999999999</v>
      </c>
      <c r="E1240" s="1">
        <v>0</v>
      </c>
      <c r="F1240" s="1">
        <v>0</v>
      </c>
      <c r="G1240" s="2">
        <f t="shared" si="22"/>
        <v>21694.00736</v>
      </c>
      <c r="H1240" s="2">
        <f t="shared" si="23"/>
        <v>0.31999999999970896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10606.9</v>
      </c>
      <c r="D1241" s="1">
        <f>BILANCA!E265</f>
        <v>1370.51</v>
      </c>
      <c r="E1241" s="1">
        <v>0</v>
      </c>
      <c r="F1241" s="1">
        <v>0</v>
      </c>
      <c r="G1241" s="2">
        <f t="shared" si="22"/>
        <v>3443.7633599999999</v>
      </c>
      <c r="H1241" s="2">
        <f t="shared" si="23"/>
        <v>0.59000000000037289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311.66000000000003</v>
      </c>
      <c r="E1242" s="1">
        <v>0</v>
      </c>
      <c r="F1242" s="1">
        <v>0</v>
      </c>
      <c r="G1242" s="2">
        <f t="shared" ref="G1242:G1479" si="24">B1242/1000*C1242+B1242/500*D1242</f>
        <v>161.43988000000002</v>
      </c>
      <c r="H1242" s="2">
        <f t="shared" si="23"/>
        <v>0.33999999999997499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3558.34</v>
      </c>
      <c r="E1243" s="1">
        <v>0</v>
      </c>
      <c r="F1243" s="1">
        <v>0</v>
      </c>
      <c r="G1243" s="2">
        <f t="shared" si="24"/>
        <v>1850.3368</v>
      </c>
      <c r="H1243" s="2">
        <f t="shared" si="23"/>
        <v>0.34000000000014552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1294.43</v>
      </c>
      <c r="E1263" s="1">
        <v>0</v>
      </c>
      <c r="F1263" s="1">
        <v>0</v>
      </c>
      <c r="G1263" s="2">
        <f t="shared" si="24"/>
        <v>724.88080000000014</v>
      </c>
      <c r="H1263" s="2">
        <f t="shared" si="23"/>
        <v>0.43000000000006366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31835.14</v>
      </c>
      <c r="D1264" s="1">
        <f>BILANCA!E288</f>
        <v>61372.61</v>
      </c>
      <c r="E1264" s="1">
        <v>0</v>
      </c>
      <c r="F1264" s="1">
        <v>0</v>
      </c>
      <c r="G1264" s="2">
        <f t="shared" si="24"/>
        <v>43437.081160000002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995.42</v>
      </c>
      <c r="D1266" s="1">
        <f>BILANCA!E290</f>
        <v>72755.37</v>
      </c>
      <c r="E1266" s="1">
        <v>0</v>
      </c>
      <c r="F1266" s="1">
        <v>0</v>
      </c>
      <c r="G1266" s="2">
        <f t="shared" si="24"/>
        <v>41461.243279999995</v>
      </c>
      <c r="H1266" s="2">
        <f t="shared" si="23"/>
        <v>0.78999999999530246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3750.41</v>
      </c>
      <c r="D1273" s="1">
        <f>BILANCA!E297</f>
        <v>37150.82</v>
      </c>
      <c r="E1273" s="1">
        <v>0</v>
      </c>
      <c r="F1273" s="1">
        <v>0</v>
      </c>
      <c r="G1273" s="2">
        <f t="shared" si="24"/>
        <v>22635.094499999999</v>
      </c>
      <c r="H1273" s="2">
        <f t="shared" si="23"/>
        <v>0.59000000000014552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965.12</v>
      </c>
      <c r="D1274" s="1">
        <f>BILANCA!E298</f>
        <v>575.16</v>
      </c>
      <c r="E1274" s="1">
        <v>0</v>
      </c>
      <c r="F1274" s="1">
        <v>0</v>
      </c>
      <c r="G1274" s="2">
        <f t="shared" si="24"/>
        <v>615.59303999999997</v>
      </c>
      <c r="H1274" s="2">
        <f t="shared" si="23"/>
        <v>0.27999999999997272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881.09</v>
      </c>
      <c r="D1275" s="1">
        <f>BILANCA!E299</f>
        <v>880.03</v>
      </c>
      <c r="E1275" s="1">
        <v>0</v>
      </c>
      <c r="F1275" s="1">
        <v>0</v>
      </c>
      <c r="G1275" s="2">
        <f t="shared" si="24"/>
        <v>771.21579999999994</v>
      </c>
      <c r="H1275" s="2">
        <f t="shared" si="23"/>
        <v>0.12000000000000455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229361.22999999998</v>
      </c>
      <c r="D1299" s="6">
        <f>'RAS-funkcijski'!E5</f>
        <v>292411.38</v>
      </c>
      <c r="E1299" s="6">
        <v>0</v>
      </c>
      <c r="F1299" s="6">
        <v>0</v>
      </c>
      <c r="G1299" s="7">
        <f t="shared" si="24"/>
        <v>814.18398999999999</v>
      </c>
      <c r="H1299" s="7">
        <f t="shared" si="23"/>
        <v>0.60999999998603016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184581.8</v>
      </c>
      <c r="D1300" s="1">
        <f>'RAS-funkcijski'!E6</f>
        <v>220369.74</v>
      </c>
      <c r="E1300" s="1">
        <v>0</v>
      </c>
      <c r="F1300" s="1">
        <v>0</v>
      </c>
      <c r="G1300" s="2">
        <f t="shared" si="24"/>
        <v>1250.64256</v>
      </c>
      <c r="H1300" s="2">
        <f t="shared" si="23"/>
        <v>0.46000000002095476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99769.62</v>
      </c>
      <c r="D1301" s="1">
        <f>'RAS-funkcijski'!E7</f>
        <v>123735.11</v>
      </c>
      <c r="E1301" s="1">
        <v>0</v>
      </c>
      <c r="F1301" s="1">
        <v>0</v>
      </c>
      <c r="G1301" s="2">
        <f t="shared" si="24"/>
        <v>1041.7195200000001</v>
      </c>
      <c r="H1301" s="2">
        <f t="shared" si="23"/>
        <v>0.49000000000523869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775.09</v>
      </c>
      <c r="D1302" s="1">
        <f>'RAS-funkcijski'!E8</f>
        <v>844.62</v>
      </c>
      <c r="E1302" s="1">
        <v>0</v>
      </c>
      <c r="F1302" s="1">
        <v>0</v>
      </c>
      <c r="G1302" s="2">
        <f t="shared" si="24"/>
        <v>9.8573200000000014</v>
      </c>
      <c r="H1302" s="2">
        <f t="shared" si="23"/>
        <v>0.47000000000002728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84037.09</v>
      </c>
      <c r="D1303" s="1">
        <f>'RAS-funkcijski'!E9</f>
        <v>95790.01</v>
      </c>
      <c r="E1303" s="1">
        <v>0</v>
      </c>
      <c r="F1303" s="1">
        <v>0</v>
      </c>
      <c r="G1303" s="2">
        <f t="shared" si="24"/>
        <v>1378.08555</v>
      </c>
      <c r="H1303" s="2">
        <f t="shared" si="23"/>
        <v>9.9999999991268851E-2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44779.43</v>
      </c>
      <c r="D1307" s="1">
        <f>'RAS-funkcijski'!E13</f>
        <v>72041.64</v>
      </c>
      <c r="E1307" s="1">
        <v>0</v>
      </c>
      <c r="F1307" s="1">
        <v>0</v>
      </c>
      <c r="G1307" s="2">
        <f t="shared" si="24"/>
        <v>1699.7643899999998</v>
      </c>
      <c r="H1307" s="2">
        <f t="shared" si="23"/>
        <v>0.79000000000087311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44779.43</v>
      </c>
      <c r="D1308" s="1">
        <f>'RAS-funkcijski'!E14</f>
        <v>72041.64</v>
      </c>
      <c r="E1308" s="1">
        <v>0</v>
      </c>
      <c r="F1308" s="1">
        <v>0</v>
      </c>
      <c r="G1308" s="2">
        <f t="shared" si="24"/>
        <v>1888.6270999999999</v>
      </c>
      <c r="H1308" s="2">
        <f t="shared" si="23"/>
        <v>0.79000000000087311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2359</v>
      </c>
      <c r="D1316" s="1">
        <f>'RAS-funkcijski'!E22</f>
        <v>3063.9</v>
      </c>
      <c r="E1316" s="1">
        <v>0</v>
      </c>
      <c r="F1316" s="1">
        <v>0</v>
      </c>
      <c r="G1316" s="2">
        <f t="shared" si="24"/>
        <v>152.76239999999999</v>
      </c>
      <c r="H1316" s="2">
        <f t="shared" si="23"/>
        <v>9.9999999999909051E-2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2359</v>
      </c>
      <c r="D1318" s="1">
        <f>'RAS-funkcijski'!E24</f>
        <v>3063.9</v>
      </c>
      <c r="E1318" s="1">
        <v>0</v>
      </c>
      <c r="F1318" s="1">
        <v>0</v>
      </c>
      <c r="G1318" s="2">
        <f t="shared" si="24"/>
        <v>169.73600000000002</v>
      </c>
      <c r="H1318" s="2">
        <f t="shared" si="23"/>
        <v>9.9999999999909051E-2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23155.05</v>
      </c>
      <c r="D1322" s="1">
        <f>'RAS-funkcijski'!E28</f>
        <v>29073.47</v>
      </c>
      <c r="E1322" s="1">
        <v>0</v>
      </c>
      <c r="F1322" s="1">
        <v>0</v>
      </c>
      <c r="G1322" s="2">
        <f t="shared" si="24"/>
        <v>1951.24776</v>
      </c>
      <c r="H1322" s="2">
        <f t="shared" si="23"/>
        <v>0.52000000000043656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23155.05</v>
      </c>
      <c r="D1324" s="1">
        <f>'RAS-funkcijski'!E30</f>
        <v>29073.47</v>
      </c>
      <c r="E1324" s="1">
        <v>0</v>
      </c>
      <c r="F1324" s="1">
        <v>0</v>
      </c>
      <c r="G1324" s="2">
        <f t="shared" si="24"/>
        <v>2113.8517400000001</v>
      </c>
      <c r="H1324" s="2">
        <f t="shared" si="23"/>
        <v>0.52000000000043656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159686.29</v>
      </c>
      <c r="D1369" s="1">
        <f>'RAS-funkcijski'!E75</f>
        <v>288384.64000000001</v>
      </c>
      <c r="E1369" s="1">
        <v>0</v>
      </c>
      <c r="F1369" s="1">
        <v>0</v>
      </c>
      <c r="G1369" s="2">
        <f t="shared" si="24"/>
        <v>52288.34547</v>
      </c>
      <c r="H1369" s="2">
        <f t="shared" si="27"/>
        <v>0.64999999999417923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159686.29</v>
      </c>
      <c r="D1375" s="1">
        <f>'RAS-funkcijski'!E81</f>
        <v>288384.64000000001</v>
      </c>
      <c r="E1375" s="1">
        <v>0</v>
      </c>
      <c r="F1375" s="1">
        <v>0</v>
      </c>
      <c r="G1375" s="2">
        <f t="shared" si="24"/>
        <v>56707.078890000004</v>
      </c>
      <c r="H1375" s="2">
        <f t="shared" si="27"/>
        <v>0.64999999999417923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301485.12</v>
      </c>
      <c r="D1376" s="1">
        <f>'RAS-funkcijski'!E82</f>
        <v>365007.13</v>
      </c>
      <c r="E1376" s="1">
        <v>0</v>
      </c>
      <c r="F1376" s="1">
        <v>0</v>
      </c>
      <c r="G1376" s="2">
        <f t="shared" si="24"/>
        <v>80456.951639999999</v>
      </c>
      <c r="H1376" s="2">
        <f t="shared" si="27"/>
        <v>0.25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75652</v>
      </c>
      <c r="D1377" s="1">
        <f>'RAS-funkcijski'!E83</f>
        <v>57480</v>
      </c>
      <c r="E1377" s="1">
        <v>0</v>
      </c>
      <c r="F1377" s="1">
        <v>0</v>
      </c>
      <c r="G1377" s="2">
        <f t="shared" si="24"/>
        <v>15058.348</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108677.41</v>
      </c>
      <c r="D1378" s="1">
        <f>'RAS-funkcijski'!E84</f>
        <v>172891.35</v>
      </c>
      <c r="E1378" s="1">
        <v>0</v>
      </c>
      <c r="F1378" s="1">
        <v>0</v>
      </c>
      <c r="G1378" s="2">
        <f t="shared" si="24"/>
        <v>36356.808799999999</v>
      </c>
      <c r="H1378" s="2">
        <f t="shared" si="27"/>
        <v>0.76000000000931323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45188.3</v>
      </c>
      <c r="D1380" s="1">
        <f>'RAS-funkcijski'!E86</f>
        <v>0</v>
      </c>
      <c r="E1380" s="1">
        <v>0</v>
      </c>
      <c r="F1380" s="1">
        <v>0</v>
      </c>
      <c r="G1380" s="2">
        <f t="shared" si="24"/>
        <v>3705.4406000000004</v>
      </c>
      <c r="H1380" s="2">
        <f t="shared" si="27"/>
        <v>0.30000000000291038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71967.41</v>
      </c>
      <c r="D1382" s="1">
        <f>'RAS-funkcijski'!E88</f>
        <v>134635.78</v>
      </c>
      <c r="E1382" s="1">
        <v>0</v>
      </c>
      <c r="F1382" s="1">
        <v>0</v>
      </c>
      <c r="G1382" s="2">
        <f t="shared" si="24"/>
        <v>28664.073479999999</v>
      </c>
      <c r="H1382" s="2">
        <f t="shared" si="27"/>
        <v>0.63000000000465661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27707.69</v>
      </c>
      <c r="D1383" s="1">
        <f>'RAS-funkcijski'!E89</f>
        <v>12879.22</v>
      </c>
      <c r="E1383" s="1">
        <v>0</v>
      </c>
      <c r="F1383" s="1">
        <v>0</v>
      </c>
      <c r="G1383" s="2">
        <f t="shared" si="24"/>
        <v>4544.6210499999997</v>
      </c>
      <c r="H1383" s="2">
        <f t="shared" si="27"/>
        <v>0.53000000000065484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27707.69</v>
      </c>
      <c r="D1400" s="1">
        <f>'RAS-funkcijski'!E106</f>
        <v>12879.22</v>
      </c>
      <c r="E1400" s="1">
        <v>0</v>
      </c>
      <c r="F1400" s="1">
        <v>0</v>
      </c>
      <c r="G1400" s="2">
        <f t="shared" si="24"/>
        <v>5453.545259999999</v>
      </c>
      <c r="H1400" s="2">
        <f t="shared" si="27"/>
        <v>0.53000000000065484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2654.46</v>
      </c>
      <c r="D1401" s="1">
        <f>'RAS-funkcijski'!E107</f>
        <v>2660</v>
      </c>
      <c r="E1401" s="1">
        <v>0</v>
      </c>
      <c r="F1401" s="1">
        <v>0</v>
      </c>
      <c r="G1401" s="2">
        <f t="shared" si="24"/>
        <v>821.36937999999986</v>
      </c>
      <c r="H1401" s="2">
        <f t="shared" si="27"/>
        <v>0.46000000000003638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2654.46</v>
      </c>
      <c r="D1402" s="1">
        <f>'RAS-funkcijski'!E108</f>
        <v>2660</v>
      </c>
      <c r="E1402" s="1">
        <v>0</v>
      </c>
      <c r="F1402" s="1">
        <v>0</v>
      </c>
      <c r="G1402" s="2">
        <f t="shared" si="24"/>
        <v>829.34384</v>
      </c>
      <c r="H1402" s="2">
        <f t="shared" si="27"/>
        <v>0.46000000000003638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166330.99999999997</v>
      </c>
      <c r="D1408" s="1">
        <f>'RAS-funkcijski'!E114</f>
        <v>194061.96</v>
      </c>
      <c r="E1408" s="1">
        <v>0</v>
      </c>
      <c r="F1408" s="1">
        <v>0</v>
      </c>
      <c r="G1408" s="2">
        <f t="shared" si="24"/>
        <v>60990.041199999992</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154372.66999999998</v>
      </c>
      <c r="D1409" s="1">
        <f>'RAS-funkcijski'!E115</f>
        <v>181674.02</v>
      </c>
      <c r="E1409" s="1">
        <v>0</v>
      </c>
      <c r="F1409" s="1">
        <v>0</v>
      </c>
      <c r="G1409" s="2">
        <f t="shared" si="24"/>
        <v>57466.998810000005</v>
      </c>
      <c r="H1409" s="2">
        <f t="shared" si="27"/>
        <v>0.35000000000582077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91893.51</v>
      </c>
      <c r="D1410" s="1">
        <f>'RAS-funkcijski'!E116</f>
        <v>154301.07999999999</v>
      </c>
      <c r="E1410" s="1">
        <v>0</v>
      </c>
      <c r="F1410" s="1">
        <v>0</v>
      </c>
      <c r="G1410" s="2">
        <f t="shared" si="24"/>
        <v>44855.515039999998</v>
      </c>
      <c r="H1410" s="2">
        <f t="shared" si="27"/>
        <v>0.569999999992433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62479.16</v>
      </c>
      <c r="D1411" s="1">
        <f>'RAS-funkcijski'!E117</f>
        <v>27372.94</v>
      </c>
      <c r="E1411" s="1">
        <v>0</v>
      </c>
      <c r="F1411" s="1">
        <v>0</v>
      </c>
      <c r="G1411" s="2">
        <f t="shared" si="24"/>
        <v>13246.42952</v>
      </c>
      <c r="H1411" s="2">
        <f t="shared" si="27"/>
        <v>0.22000000000480213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4459.49</v>
      </c>
      <c r="D1412" s="1">
        <f>'RAS-funkcijski'!E118</f>
        <v>4490.84</v>
      </c>
      <c r="E1412" s="1">
        <v>0</v>
      </c>
      <c r="F1412" s="1">
        <v>0</v>
      </c>
      <c r="G1412" s="2">
        <f t="shared" si="24"/>
        <v>1532.2933800000001</v>
      </c>
      <c r="H1412" s="2">
        <f t="shared" si="27"/>
        <v>0.6499999999996362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4459.49</v>
      </c>
      <c r="D1414" s="1">
        <f>'RAS-funkcijski'!E120</f>
        <v>4490.84</v>
      </c>
      <c r="E1414" s="1">
        <v>0</v>
      </c>
      <c r="F1414" s="1">
        <v>0</v>
      </c>
      <c r="G1414" s="2">
        <f t="shared" si="24"/>
        <v>1559.1757200000002</v>
      </c>
      <c r="H1414" s="2">
        <f t="shared" si="27"/>
        <v>0.6499999999996362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7498.84</v>
      </c>
      <c r="D1416" s="1">
        <f>'RAS-funkcijski'!E122</f>
        <v>7897.1</v>
      </c>
      <c r="E1416" s="1">
        <v>0</v>
      </c>
      <c r="F1416" s="1">
        <v>0</v>
      </c>
      <c r="G1416" s="2">
        <f t="shared" si="24"/>
        <v>2748.57872</v>
      </c>
      <c r="H1416" s="2">
        <f t="shared" si="27"/>
        <v>0.26000000000021828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7498.84</v>
      </c>
      <c r="D1418" s="1">
        <f>'RAS-funkcijski'!E124</f>
        <v>7897.1</v>
      </c>
      <c r="E1418" s="1">
        <v>0</v>
      </c>
      <c r="F1418" s="1">
        <v>0</v>
      </c>
      <c r="G1418" s="2">
        <f t="shared" si="24"/>
        <v>2795.1648</v>
      </c>
      <c r="H1418" s="2">
        <f t="shared" si="27"/>
        <v>0.26000000000021828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19872.2</v>
      </c>
      <c r="D1423" s="1">
        <f>'RAS-funkcijski'!E129</f>
        <v>17433.009999999998</v>
      </c>
      <c r="E1423" s="1">
        <v>0</v>
      </c>
      <c r="F1423" s="1">
        <v>0</v>
      </c>
      <c r="G1423" s="2">
        <f t="shared" si="24"/>
        <v>6842.2775000000001</v>
      </c>
      <c r="H1423" s="2">
        <f t="shared" si="27"/>
        <v>0.20999999999912689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719.36</v>
      </c>
      <c r="D1429" s="1">
        <f>'RAS-funkcijski'!E135</f>
        <v>720</v>
      </c>
      <c r="E1429" s="1">
        <v>0</v>
      </c>
      <c r="F1429" s="1">
        <v>0</v>
      </c>
      <c r="G1429" s="2">
        <f t="shared" si="24"/>
        <v>282.87616000000003</v>
      </c>
      <c r="H1429" s="2">
        <f t="shared" si="27"/>
        <v>0.36000000000001364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16713.009999999998</v>
      </c>
      <c r="E1430" s="1">
        <v>0</v>
      </c>
      <c r="F1430" s="1">
        <v>0</v>
      </c>
      <c r="G1430" s="2">
        <f t="shared" si="24"/>
        <v>4412.2346399999997</v>
      </c>
      <c r="H1430" s="2">
        <f t="shared" si="27"/>
        <v>9.9999999983992893E-3</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19152.84</v>
      </c>
      <c r="D1434" s="1">
        <f>'RAS-funkcijski'!E140</f>
        <v>0</v>
      </c>
      <c r="E1434" s="1">
        <v>0</v>
      </c>
      <c r="F1434" s="1">
        <v>0</v>
      </c>
      <c r="G1434" s="2">
        <f t="shared" si="24"/>
        <v>2604.7862400000004</v>
      </c>
      <c r="H1434" s="2">
        <f t="shared" si="27"/>
        <v>0.15999999999985448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932612.0399999998</v>
      </c>
      <c r="D1435" s="13">
        <f>'RAS-funkcijski'!E141</f>
        <v>1204974.71</v>
      </c>
      <c r="E1435" s="13">
        <v>0</v>
      </c>
      <c r="F1435" s="13">
        <v>0</v>
      </c>
      <c r="G1435" s="14">
        <f t="shared" si="24"/>
        <v>457930.92002000002</v>
      </c>
      <c r="H1435" s="14">
        <f t="shared" si="27"/>
        <v>0.32999999984167516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467077.24</v>
      </c>
      <c r="D1436" s="6">
        <f>'P-VRIO'!E5</f>
        <v>62001.09</v>
      </c>
      <c r="E1436" s="6">
        <v>0</v>
      </c>
      <c r="F1436" s="6">
        <v>0</v>
      </c>
      <c r="G1436" s="7">
        <f t="shared" si="24"/>
        <v>591.07942000000003</v>
      </c>
      <c r="H1436" s="7">
        <f t="shared" si="27"/>
        <v>0.32999999998719431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467077.24</v>
      </c>
      <c r="D1453" s="1">
        <f>'P-VRIO'!E22</f>
        <v>62001.09</v>
      </c>
      <c r="E1453" s="1">
        <v>0</v>
      </c>
      <c r="F1453" s="1">
        <v>0</v>
      </c>
      <c r="G1453" s="2">
        <f t="shared" si="24"/>
        <v>10639.429559999999</v>
      </c>
      <c r="H1453" s="2">
        <f t="shared" si="27"/>
        <v>0.32999999998719431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467077.24</v>
      </c>
      <c r="D1454" s="1">
        <f>'P-VRIO'!E23</f>
        <v>57884.88</v>
      </c>
      <c r="E1454" s="1">
        <v>0</v>
      </c>
      <c r="F1454" s="1">
        <v>0</v>
      </c>
      <c r="G1454" s="2">
        <f t="shared" si="24"/>
        <v>11074.092999999999</v>
      </c>
      <c r="H1454" s="2">
        <f t="shared" si="27"/>
        <v>0.35999999999330612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467077.24</v>
      </c>
      <c r="D1455" s="1">
        <f>'P-VRIO'!E24</f>
        <v>57884.88</v>
      </c>
      <c r="E1455" s="1">
        <v>0</v>
      </c>
      <c r="F1455" s="1">
        <v>0</v>
      </c>
      <c r="G1455" s="2">
        <f t="shared" si="24"/>
        <v>11656.939999999999</v>
      </c>
      <c r="H1455" s="2">
        <f t="shared" si="27"/>
        <v>0.35999999999330612</v>
      </c>
      <c r="I1455" s="10">
        <f t="shared" ref="I1455:I1460" si="30">G1455*H1455</f>
        <v>4196.4983999219694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4116.21</v>
      </c>
      <c r="E1461" s="1">
        <v>0</v>
      </c>
      <c r="F1461" s="1">
        <v>0</v>
      </c>
      <c r="G1461" s="2">
        <f t="shared" si="24"/>
        <v>214.04291999999998</v>
      </c>
      <c r="H1461" s="2">
        <f t="shared" si="27"/>
        <v>0.21000000000003638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4116.21</v>
      </c>
      <c r="E1467" s="1">
        <v>0</v>
      </c>
      <c r="F1467" s="1">
        <v>0</v>
      </c>
      <c r="G1467" s="2">
        <f t="shared" si="24"/>
        <v>263.43743999999998</v>
      </c>
      <c r="H1467" s="2">
        <f t="shared" si="27"/>
        <v>0.21000000000003638</v>
      </c>
      <c r="I1467" s="10">
        <f t="shared" si="31"/>
        <v>55.321862400009579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32830.559999999998</v>
      </c>
      <c r="D1480" s="6"/>
      <c r="E1480" s="6">
        <v>0</v>
      </c>
      <c r="F1480" s="6">
        <v>0</v>
      </c>
      <c r="G1480" s="7">
        <f t="shared" ref="G1480:G1580" si="34">B1480/1000*C1480</f>
        <v>32.830559999999998</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1298346.1100000001</v>
      </c>
      <c r="D1481" s="1">
        <v>0</v>
      </c>
      <c r="E1481" s="1">
        <v>0</v>
      </c>
      <c r="F1481" s="1">
        <v>0</v>
      </c>
      <c r="G1481" s="2">
        <f t="shared" si="34"/>
        <v>2596.6922200000004</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971364.16000000015</v>
      </c>
      <c r="D1483" s="1">
        <v>0</v>
      </c>
      <c r="E1483" s="1">
        <v>0</v>
      </c>
      <c r="F1483" s="1">
        <v>0</v>
      </c>
      <c r="G1483" s="2">
        <f t="shared" si="34"/>
        <v>3885.4566400000008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113890.17</v>
      </c>
      <c r="D1484" s="1">
        <v>0</v>
      </c>
      <c r="E1484" s="1">
        <v>0</v>
      </c>
      <c r="F1484" s="1">
        <v>0</v>
      </c>
      <c r="G1484" s="2">
        <f t="shared" si="34"/>
        <v>569.45085000000006</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499620.03</v>
      </c>
      <c r="D1485" s="1">
        <v>0</v>
      </c>
      <c r="E1485" s="1">
        <v>0</v>
      </c>
      <c r="F1485" s="1">
        <v>0</v>
      </c>
      <c r="G1485" s="2">
        <f t="shared" si="34"/>
        <v>2997.7201800000003</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844.62</v>
      </c>
      <c r="D1486" s="1">
        <v>0</v>
      </c>
      <c r="E1486" s="1">
        <v>0</v>
      </c>
      <c r="F1486" s="1">
        <v>0</v>
      </c>
      <c r="G1486" s="2">
        <f t="shared" si="34"/>
        <v>5.9123400000000004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92611.31</v>
      </c>
      <c r="D1487" s="1">
        <v>0</v>
      </c>
      <c r="E1487" s="1">
        <v>0</v>
      </c>
      <c r="F1487" s="1">
        <v>0</v>
      </c>
      <c r="G1487" s="2">
        <f t="shared" si="34"/>
        <v>740.89048000000003</v>
      </c>
      <c r="H1487" s="2">
        <f t="shared" si="35"/>
        <v>0.30999999999767169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161212.41</v>
      </c>
      <c r="D1489" s="1">
        <v>0</v>
      </c>
      <c r="E1489" s="1">
        <v>0</v>
      </c>
      <c r="F1489" s="1">
        <v>0</v>
      </c>
      <c r="G1489" s="2">
        <f t="shared" si="34"/>
        <v>1612.1241</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1118.57</v>
      </c>
      <c r="D1490" s="1">
        <v>0</v>
      </c>
      <c r="E1490" s="1">
        <v>0</v>
      </c>
      <c r="F1490" s="1">
        <v>0</v>
      </c>
      <c r="G1490" s="2">
        <f t="shared" si="34"/>
        <v>12.304269999999999</v>
      </c>
      <c r="H1490" s="2">
        <f t="shared" si="35"/>
        <v>0.43000000000006366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102067.05</v>
      </c>
      <c r="D1491" s="1">
        <v>0</v>
      </c>
      <c r="E1491" s="1">
        <v>0</v>
      </c>
      <c r="F1491" s="1">
        <v>0</v>
      </c>
      <c r="G1491" s="2">
        <f t="shared" si="34"/>
        <v>1224.8046000000002</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326981.95</v>
      </c>
      <c r="D1492" s="1">
        <v>0</v>
      </c>
      <c r="E1492" s="1">
        <v>0</v>
      </c>
      <c r="F1492" s="1">
        <v>0</v>
      </c>
      <c r="G1492" s="2">
        <f t="shared" si="34"/>
        <v>4250.7653499999997</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1195754.26</v>
      </c>
      <c r="D1499" s="1">
        <v>0</v>
      </c>
      <c r="E1499" s="1">
        <v>0</v>
      </c>
      <c r="F1499" s="1">
        <v>0</v>
      </c>
      <c r="G1499" s="2">
        <f t="shared" si="34"/>
        <v>23915.085200000001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940532.26</v>
      </c>
      <c r="D1501" s="1">
        <v>0</v>
      </c>
      <c r="E1501" s="1">
        <v>0</v>
      </c>
      <c r="F1501" s="1">
        <v>0</v>
      </c>
      <c r="G1501" s="2">
        <f t="shared" si="34"/>
        <v>20691.709719999999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113953.56</v>
      </c>
      <c r="D1502" s="1">
        <v>0</v>
      </c>
      <c r="E1502" s="1">
        <v>0</v>
      </c>
      <c r="F1502" s="1">
        <v>0</v>
      </c>
      <c r="G1502" s="2">
        <f t="shared" si="34"/>
        <v>2620.9318800000001</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495441.13</v>
      </c>
      <c r="D1503" s="1">
        <v>0</v>
      </c>
      <c r="E1503" s="1">
        <v>0</v>
      </c>
      <c r="F1503" s="1">
        <v>0</v>
      </c>
      <c r="G1503" s="2">
        <f t="shared" si="34"/>
        <v>11890.58712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839.12</v>
      </c>
      <c r="D1504" s="1">
        <v>0</v>
      </c>
      <c r="E1504" s="1">
        <v>0</v>
      </c>
      <c r="F1504" s="1">
        <v>0</v>
      </c>
      <c r="G1504" s="2">
        <f t="shared" si="34"/>
        <v>20.978000000000002</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98696.67</v>
      </c>
      <c r="D1505" s="1">
        <v>0</v>
      </c>
      <c r="E1505" s="1">
        <v>0</v>
      </c>
      <c r="F1505" s="1">
        <v>0</v>
      </c>
      <c r="G1505" s="2">
        <f t="shared" si="34"/>
        <v>2566.1134199999997</v>
      </c>
      <c r="H1505" s="2">
        <f t="shared" si="35"/>
        <v>0.33000000000174623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161479.54999999999</v>
      </c>
      <c r="D1507" s="1">
        <v>0</v>
      </c>
      <c r="E1507" s="1">
        <v>0</v>
      </c>
      <c r="F1507" s="1">
        <v>0</v>
      </c>
      <c r="G1507" s="2">
        <f t="shared" si="34"/>
        <v>4521.4273999999996</v>
      </c>
      <c r="H1507" s="2">
        <f t="shared" si="35"/>
        <v>0.45000000001164153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1118.57</v>
      </c>
      <c r="D1508" s="1">
        <v>0</v>
      </c>
      <c r="E1508" s="1">
        <v>0</v>
      </c>
      <c r="F1508" s="1">
        <v>0</v>
      </c>
      <c r="G1508" s="2">
        <f t="shared" si="34"/>
        <v>32.43853</v>
      </c>
      <c r="H1508" s="2">
        <f t="shared" si="35"/>
        <v>0.43000000000006366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69003.66</v>
      </c>
      <c r="D1509" s="1">
        <v>0</v>
      </c>
      <c r="E1509" s="1">
        <v>0</v>
      </c>
      <c r="F1509" s="1">
        <v>0</v>
      </c>
      <c r="G1509" s="2">
        <f t="shared" si="34"/>
        <v>2070.1098000000002</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255222</v>
      </c>
      <c r="D1510" s="1">
        <v>0</v>
      </c>
      <c r="E1510" s="1">
        <v>0</v>
      </c>
      <c r="F1510" s="1">
        <v>0</v>
      </c>
      <c r="G1510" s="2">
        <f t="shared" si="34"/>
        <v>7911.8819999999996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135422.41000000015</v>
      </c>
      <c r="D1517" s="1">
        <v>0</v>
      </c>
      <c r="E1517" s="1">
        <v>0</v>
      </c>
      <c r="F1517" s="1">
        <v>0</v>
      </c>
      <c r="G1517" s="2">
        <f t="shared" si="34"/>
        <v>5146.0515800000057</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1294.43</v>
      </c>
      <c r="D1518" s="1">
        <v>0</v>
      </c>
      <c r="E1518" s="1">
        <v>0</v>
      </c>
      <c r="F1518" s="1">
        <v>0</v>
      </c>
      <c r="G1518" s="2">
        <f t="shared" si="34"/>
        <v>50.482770000000002</v>
      </c>
      <c r="H1518" s="2">
        <f t="shared" si="35"/>
        <v>0.43000000000006366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1294.43</v>
      </c>
      <c r="D1524" s="1">
        <v>0</v>
      </c>
      <c r="E1524" s="1">
        <v>0</v>
      </c>
      <c r="F1524" s="1">
        <v>0</v>
      </c>
      <c r="G1524" s="2">
        <f t="shared" si="34"/>
        <v>58.24935</v>
      </c>
      <c r="H1524" s="2">
        <f t="shared" si="35"/>
        <v>0.43000000000006366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1294.43</v>
      </c>
      <c r="D1530" s="1">
        <v>0</v>
      </c>
      <c r="E1530" s="1">
        <v>0</v>
      </c>
      <c r="F1530" s="1">
        <v>0</v>
      </c>
      <c r="G1530" s="2">
        <f t="shared" si="34"/>
        <v>66.015929999999997</v>
      </c>
      <c r="H1530" s="2">
        <f t="shared" si="35"/>
        <v>0.43000000000006366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1294.43</v>
      </c>
      <c r="D1531" s="1">
        <v>0</v>
      </c>
      <c r="E1531" s="1">
        <v>0</v>
      </c>
      <c r="F1531" s="1">
        <v>0</v>
      </c>
      <c r="G1531" s="2">
        <f t="shared" si="34"/>
        <v>67.310360000000003</v>
      </c>
      <c r="H1531" s="2">
        <f t="shared" si="35"/>
        <v>0.43000000000006366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134127.97999999998</v>
      </c>
      <c r="D1576" s="1">
        <v>0</v>
      </c>
      <c r="E1576" s="1">
        <v>0</v>
      </c>
      <c r="F1576" s="1">
        <v>0</v>
      </c>
      <c r="G1576" s="2">
        <f t="shared" si="34"/>
        <v>13010.414059999999</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61372.61</v>
      </c>
      <c r="D1578" s="1">
        <v>0</v>
      </c>
      <c r="E1578" s="1">
        <v>0</v>
      </c>
      <c r="F1578" s="1">
        <v>0</v>
      </c>
      <c r="G1578" s="2">
        <f t="shared" si="34"/>
        <v>6075.8883900000001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72755.37</v>
      </c>
      <c r="D1579" s="1">
        <v>0</v>
      </c>
      <c r="E1579" s="1">
        <v>0</v>
      </c>
      <c r="F1579" s="1">
        <v>0</v>
      </c>
      <c r="G1579" s="2">
        <f t="shared" si="34"/>
        <v>7275.5370000000003</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1021023.2400000001</v>
      </c>
      <c r="I16" s="170">
        <f>'PR-RAS'!E6</f>
        <v>1404437.2499999998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735550.04</v>
      </c>
      <c r="I17" s="170">
        <f>'PR-RAS'!E151</f>
        <v>877992.75999999989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383158.01000000013</v>
      </c>
      <c r="I18" s="170">
        <f>'PR-RAS'!E645</f>
        <v>584264.67999999993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5354593.6399999997</v>
      </c>
      <c r="I20" s="173">
        <f>BILANCA!E7</f>
        <v>5890166.1000000006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1426455.33</v>
      </c>
      <c r="I21" s="175">
        <f>BILANCA!E68</f>
        <v>1738247.69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32830.559999999998</v>
      </c>
      <c r="I22" s="175">
        <f>BILANCA!E176</f>
        <v>135422.41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6748218.4100000001</v>
      </c>
      <c r="I23" s="177">
        <f>BILANCA!E237</f>
        <v>7492991.3799999999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229361.22999999998</v>
      </c>
      <c r="I24" s="173">
        <f>'RAS-funkcijski'!E5</f>
        <v>292411.38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71967.41</v>
      </c>
      <c r="I26" s="175">
        <f>'RAS-funkcijski'!E88</f>
        <v>134635.78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166330.99999999997</v>
      </c>
      <c r="I27" s="175">
        <f>'RAS-funkcijski'!E114</f>
        <v>194061.96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932612.0399999998</v>
      </c>
      <c r="I28" s="179">
        <f>'RAS-funkcijski'!E141</f>
        <v>1204974.71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467077.24</v>
      </c>
      <c r="I29" s="173">
        <f>'P-VRIO'!E5</f>
        <v>62001.09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467077.24</v>
      </c>
      <c r="I30" s="175">
        <f>'P-VRIO'!E22</f>
        <v>62001.09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32830.559999999998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135422.41000000015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1294.43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134127.97999999998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3"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1021023.2400000001</v>
      </c>
      <c r="E6" s="51">
        <f>E7+E44+E50+E82+E106+E124+E133+E139</f>
        <v>1404437.2499999998</v>
      </c>
      <c r="F6" s="52">
        <f t="shared" ref="F6:F131" si="0">IF(D6&lt;&gt;0,IF(E6/D6&gt;=100,"&gt;&gt;100",E6/D6*100),"-")</f>
        <v>137.55193760330076</v>
      </c>
    </row>
    <row r="7" spans="1:25" ht="12.75" customHeight="1" x14ac:dyDescent="0.2">
      <c r="A7" s="53">
        <v>61</v>
      </c>
      <c r="B7" s="294" t="s">
        <v>60</v>
      </c>
      <c r="C7" s="50" t="s">
        <v>61</v>
      </c>
      <c r="D7" s="51">
        <f t="shared" ref="D7:E7" si="1">D8+D17+D23+D29+D37+D40</f>
        <v>371208.38</v>
      </c>
      <c r="E7" s="51">
        <f t="shared" si="1"/>
        <v>486876.89999999997</v>
      </c>
      <c r="F7" s="52">
        <f t="shared" si="0"/>
        <v>131.15999698067159</v>
      </c>
    </row>
    <row r="8" spans="1:25" ht="12.75" customHeight="1" x14ac:dyDescent="0.2">
      <c r="A8" s="53">
        <v>611</v>
      </c>
      <c r="B8" s="85" t="s">
        <v>62</v>
      </c>
      <c r="C8" s="50" t="s">
        <v>63</v>
      </c>
      <c r="D8" s="51">
        <f t="shared" ref="D8:E8" si="2">SUM(D9:D14)-D15-D16</f>
        <v>347042.77999999997</v>
      </c>
      <c r="E8" s="51">
        <f t="shared" si="2"/>
        <v>455945.72</v>
      </c>
      <c r="F8" s="52">
        <f t="shared" si="0"/>
        <v>131.38026383951856</v>
      </c>
    </row>
    <row r="9" spans="1:25" ht="12.75" customHeight="1" x14ac:dyDescent="0.2">
      <c r="A9" s="53">
        <v>6111</v>
      </c>
      <c r="B9" s="85" t="s">
        <v>64</v>
      </c>
      <c r="C9" s="50" t="s">
        <v>65</v>
      </c>
      <c r="D9" s="242">
        <v>281757.68</v>
      </c>
      <c r="E9" s="242">
        <v>396540.37</v>
      </c>
      <c r="F9" s="52">
        <f t="shared" si="0"/>
        <v>140.73808742320705</v>
      </c>
    </row>
    <row r="10" spans="1:25" ht="12.75" customHeight="1" x14ac:dyDescent="0.2">
      <c r="A10" s="53">
        <v>6112</v>
      </c>
      <c r="B10" s="85" t="s">
        <v>66</v>
      </c>
      <c r="C10" s="50" t="s">
        <v>67</v>
      </c>
      <c r="D10" s="242">
        <v>50567.39</v>
      </c>
      <c r="E10" s="242">
        <v>61911.07</v>
      </c>
      <c r="F10" s="52">
        <f t="shared" si="0"/>
        <v>122.43279710501176</v>
      </c>
    </row>
    <row r="11" spans="1:25" ht="12.75" customHeight="1" x14ac:dyDescent="0.2">
      <c r="A11" s="53">
        <v>6113</v>
      </c>
      <c r="B11" s="85" t="s">
        <v>68</v>
      </c>
      <c r="C11" s="50" t="s">
        <v>69</v>
      </c>
      <c r="D11" s="242">
        <v>28628.32</v>
      </c>
      <c r="E11" s="242">
        <v>27672.6</v>
      </c>
      <c r="F11" s="52">
        <f t="shared" si="0"/>
        <v>96.661627367585652</v>
      </c>
    </row>
    <row r="12" spans="1:25" ht="12.75" customHeight="1" x14ac:dyDescent="0.2">
      <c r="A12" s="53">
        <v>6114</v>
      </c>
      <c r="B12" s="85" t="s">
        <v>70</v>
      </c>
      <c r="C12" s="50" t="s">
        <v>71</v>
      </c>
      <c r="D12" s="242">
        <v>38509.550000000003</v>
      </c>
      <c r="E12" s="242">
        <v>41175.07</v>
      </c>
      <c r="F12" s="52">
        <f t="shared" si="0"/>
        <v>106.92171162737554</v>
      </c>
    </row>
    <row r="13" spans="1:25" ht="12.75" customHeight="1" x14ac:dyDescent="0.2">
      <c r="A13" s="53">
        <v>6115</v>
      </c>
      <c r="B13" s="85" t="s">
        <v>72</v>
      </c>
      <c r="C13" s="50" t="s">
        <v>73</v>
      </c>
      <c r="D13" s="242">
        <v>17091.61</v>
      </c>
      <c r="E13" s="242">
        <v>15399.1</v>
      </c>
      <c r="F13" s="52">
        <f t="shared" si="0"/>
        <v>90.097422068488569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69511.77</v>
      </c>
      <c r="E15" s="242">
        <v>86752.49</v>
      </c>
      <c r="F15" s="52">
        <f t="shared" si="0"/>
        <v>124.80259098567048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23959.32</v>
      </c>
      <c r="E23" s="51">
        <f t="shared" si="4"/>
        <v>30484.379999999997</v>
      </c>
      <c r="F23" s="52">
        <f t="shared" si="0"/>
        <v>127.23391147995852</v>
      </c>
    </row>
    <row r="24" spans="1:6" ht="12.75" customHeight="1" x14ac:dyDescent="0.2">
      <c r="A24" s="53">
        <v>6131</v>
      </c>
      <c r="B24" s="85" t="s">
        <v>94</v>
      </c>
      <c r="C24" s="50" t="s">
        <v>95</v>
      </c>
      <c r="D24" s="242">
        <v>427.26</v>
      </c>
      <c r="E24" s="242">
        <v>785.94</v>
      </c>
      <c r="F24" s="52">
        <f t="shared" si="0"/>
        <v>183.94888358376633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23532.06</v>
      </c>
      <c r="E27" s="242">
        <v>29698.44</v>
      </c>
      <c r="F27" s="52">
        <f t="shared" si="0"/>
        <v>126.20416572114807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206.28</v>
      </c>
      <c r="E29" s="51">
        <f t="shared" si="5"/>
        <v>446.8</v>
      </c>
      <c r="F29" s="52">
        <f t="shared" si="0"/>
        <v>216.59879775063021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206.28</v>
      </c>
      <c r="E31" s="242">
        <v>446.8</v>
      </c>
      <c r="F31" s="52">
        <f t="shared" si="0"/>
        <v>216.59879775063021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530505.30000000005</v>
      </c>
      <c r="E50" s="51">
        <f>E51+E54+E59+E62+E65+E68+E71+E74+E77</f>
        <v>774697.59</v>
      </c>
      <c r="F50" s="52">
        <f t="shared" si="0"/>
        <v>146.03013202695615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21240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v>21240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478311.02</v>
      </c>
      <c r="E59" s="51">
        <f t="shared" si="12"/>
        <v>696094.2</v>
      </c>
      <c r="F59" s="52">
        <f t="shared" si="0"/>
        <v>145.53170863594153</v>
      </c>
    </row>
    <row r="60" spans="1:6" ht="24" x14ac:dyDescent="0.2">
      <c r="A60" s="53">
        <v>6331</v>
      </c>
      <c r="B60" s="86" t="s">
        <v>166</v>
      </c>
      <c r="C60" s="50" t="s">
        <v>167</v>
      </c>
      <c r="D60" s="242">
        <v>423231.05</v>
      </c>
      <c r="E60" s="242">
        <v>618623.69999999995</v>
      </c>
      <c r="F60" s="52">
        <f t="shared" si="0"/>
        <v>146.16689867154122</v>
      </c>
    </row>
    <row r="61" spans="1:6" ht="24" x14ac:dyDescent="0.2">
      <c r="A61" s="53">
        <v>6332</v>
      </c>
      <c r="B61" s="86" t="s">
        <v>168</v>
      </c>
      <c r="C61" s="50" t="s">
        <v>169</v>
      </c>
      <c r="D61" s="242">
        <v>55079.97</v>
      </c>
      <c r="E61" s="242">
        <v>77470.5</v>
      </c>
      <c r="F61" s="52">
        <f t="shared" si="0"/>
        <v>140.65094806696516</v>
      </c>
    </row>
    <row r="62" spans="1:6" ht="12.75" customHeight="1" x14ac:dyDescent="0.2">
      <c r="A62" s="53">
        <v>634</v>
      </c>
      <c r="B62" s="85" t="s">
        <v>170</v>
      </c>
      <c r="C62" s="50" t="s">
        <v>171</v>
      </c>
      <c r="D62" s="51">
        <f t="shared" ref="D62:E62" si="13">SUM(D63:D64)</f>
        <v>8396.82</v>
      </c>
      <c r="E62" s="51">
        <f t="shared" si="13"/>
        <v>57363.39</v>
      </c>
      <c r="F62" s="52">
        <f t="shared" si="0"/>
        <v>683.15612338956896</v>
      </c>
    </row>
    <row r="63" spans="1:6" ht="12.75" customHeight="1" x14ac:dyDescent="0.2">
      <c r="A63" s="53">
        <v>6341</v>
      </c>
      <c r="B63" s="85" t="s">
        <v>172</v>
      </c>
      <c r="C63" s="50" t="s">
        <v>173</v>
      </c>
      <c r="D63" s="242">
        <v>8396.82</v>
      </c>
      <c r="E63" s="242">
        <v>57363.39</v>
      </c>
      <c r="F63" s="52">
        <f t="shared" si="0"/>
        <v>683.15612338956896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43797.46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43797.46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49119.51</v>
      </c>
      <c r="E82" s="51">
        <f t="shared" si="19"/>
        <v>55636.2</v>
      </c>
      <c r="F82" s="52">
        <f t="shared" si="0"/>
        <v>113.26700938181182</v>
      </c>
    </row>
    <row r="83" spans="1:6" ht="12.75" customHeight="1" x14ac:dyDescent="0.2">
      <c r="A83" s="53">
        <v>641</v>
      </c>
      <c r="B83" s="85" t="s">
        <v>212</v>
      </c>
      <c r="C83" s="50" t="s">
        <v>213</v>
      </c>
      <c r="D83" s="51">
        <f t="shared" ref="D83:E83" si="20">SUM(D84:D90)</f>
        <v>6262.62</v>
      </c>
      <c r="E83" s="51">
        <f t="shared" si="20"/>
        <v>7848.46</v>
      </c>
      <c r="F83" s="52">
        <f t="shared" si="0"/>
        <v>125.32230919327694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377.78</v>
      </c>
      <c r="E85" s="242">
        <v>476.07</v>
      </c>
      <c r="F85" s="52">
        <f t="shared" si="0"/>
        <v>126.01778813065808</v>
      </c>
    </row>
    <row r="86" spans="1:6" ht="12.75" customHeight="1" x14ac:dyDescent="0.2">
      <c r="A86" s="53">
        <v>6414</v>
      </c>
      <c r="B86" s="85" t="s">
        <v>218</v>
      </c>
      <c r="C86" s="50" t="s">
        <v>219</v>
      </c>
      <c r="D86" s="242">
        <v>203.73</v>
      </c>
      <c r="E86" s="242">
        <v>736.25</v>
      </c>
      <c r="F86" s="52">
        <f t="shared" si="0"/>
        <v>361.38516664212437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5681.11</v>
      </c>
      <c r="E88" s="242">
        <v>6636.14</v>
      </c>
      <c r="F88" s="52">
        <f t="shared" si="0"/>
        <v>116.81062327608514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42856.89</v>
      </c>
      <c r="E91" s="51">
        <f t="shared" si="21"/>
        <v>47787.74</v>
      </c>
      <c r="F91" s="52">
        <f t="shared" si="0"/>
        <v>111.5053845484355</v>
      </c>
    </row>
    <row r="92" spans="1:6" ht="12.75" customHeight="1" x14ac:dyDescent="0.2">
      <c r="A92" s="53">
        <v>6421</v>
      </c>
      <c r="B92" s="85" t="s">
        <v>230</v>
      </c>
      <c r="C92" s="50" t="s">
        <v>231</v>
      </c>
      <c r="D92" s="242">
        <v>2763.94</v>
      </c>
      <c r="E92" s="242">
        <v>2742.73</v>
      </c>
      <c r="F92" s="52">
        <f t="shared" si="0"/>
        <v>99.232617205872771</v>
      </c>
    </row>
    <row r="93" spans="1:6" ht="12.75" customHeight="1" x14ac:dyDescent="0.2">
      <c r="A93" s="53">
        <v>6422</v>
      </c>
      <c r="B93" s="85" t="s">
        <v>232</v>
      </c>
      <c r="C93" s="50" t="s">
        <v>233</v>
      </c>
      <c r="D93" s="242">
        <v>16040.55</v>
      </c>
      <c r="E93" s="242">
        <v>13263.23</v>
      </c>
      <c r="F93" s="52">
        <f t="shared" si="0"/>
        <v>82.685631103671625</v>
      </c>
    </row>
    <row r="94" spans="1:6" ht="12.75" customHeight="1" x14ac:dyDescent="0.2">
      <c r="A94" s="53">
        <v>6423</v>
      </c>
      <c r="B94" s="85" t="s">
        <v>234</v>
      </c>
      <c r="C94" s="50" t="s">
        <v>235</v>
      </c>
      <c r="D94" s="242">
        <v>24032.49</v>
      </c>
      <c r="E94" s="242">
        <v>31729.55</v>
      </c>
      <c r="F94" s="52">
        <f t="shared" si="0"/>
        <v>132.02772579953222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52.23</v>
      </c>
      <c r="F97" s="52">
        <f t="shared" si="0"/>
        <v>262.33048719236564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67959.63</v>
      </c>
      <c r="E106" s="51">
        <f t="shared" si="23"/>
        <v>80854.64</v>
      </c>
      <c r="F106" s="52">
        <f t="shared" si="0"/>
        <v>118.97451472293183</v>
      </c>
    </row>
    <row r="107" spans="1:6" ht="12.75" customHeight="1" x14ac:dyDescent="0.2">
      <c r="A107" s="53">
        <v>651</v>
      </c>
      <c r="B107" s="85" t="s">
        <v>260</v>
      </c>
      <c r="C107" s="50" t="s">
        <v>261</v>
      </c>
      <c r="D107" s="51">
        <f t="shared" ref="D107:E107" si="24">SUM(D108:D111)</f>
        <v>1990.84</v>
      </c>
      <c r="E107" s="51">
        <f t="shared" si="24"/>
        <v>2588.04</v>
      </c>
      <c r="F107" s="52">
        <f t="shared" si="0"/>
        <v>129.99738803721044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1990.84</v>
      </c>
      <c r="E109" s="242">
        <v>2588.04</v>
      </c>
      <c r="F109" s="52">
        <f t="shared" si="0"/>
        <v>129.99738803721044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18737.939999999999</v>
      </c>
      <c r="E112" s="51">
        <f t="shared" si="25"/>
        <v>16108.2</v>
      </c>
      <c r="F112" s="52">
        <f t="shared" si="0"/>
        <v>85.965693133823677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199.11</v>
      </c>
      <c r="E114" s="242">
        <v>100.53</v>
      </c>
      <c r="F114" s="52">
        <f t="shared" si="0"/>
        <v>50.489679071869823</v>
      </c>
    </row>
    <row r="115" spans="1:6" ht="12.75" customHeight="1" x14ac:dyDescent="0.2">
      <c r="A115" s="53">
        <v>6524</v>
      </c>
      <c r="B115" s="85" t="s">
        <v>276</v>
      </c>
      <c r="C115" s="50" t="s">
        <v>277</v>
      </c>
      <c r="D115" s="242">
        <v>10.19</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18528.64</v>
      </c>
      <c r="E117" s="242">
        <v>16007.67</v>
      </c>
      <c r="F117" s="52">
        <f t="shared" si="0"/>
        <v>86.394198386929645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47230.85</v>
      </c>
      <c r="E120" s="51">
        <f t="shared" si="26"/>
        <v>62158.400000000001</v>
      </c>
      <c r="F120" s="52">
        <f t="shared" si="0"/>
        <v>131.60550784074391</v>
      </c>
    </row>
    <row r="121" spans="1:6" ht="12.75" customHeight="1" x14ac:dyDescent="0.2">
      <c r="A121" s="53">
        <v>6531</v>
      </c>
      <c r="B121" s="85" t="s">
        <v>288</v>
      </c>
      <c r="C121" s="50" t="s">
        <v>289</v>
      </c>
      <c r="D121" s="242">
        <v>279.2</v>
      </c>
      <c r="E121" s="242">
        <v>13242.85</v>
      </c>
      <c r="F121" s="52">
        <f t="shared" si="0"/>
        <v>4743.1411174785108</v>
      </c>
    </row>
    <row r="122" spans="1:6" ht="12.75" customHeight="1" x14ac:dyDescent="0.2">
      <c r="A122" s="53">
        <v>6532</v>
      </c>
      <c r="B122" s="85" t="s">
        <v>290</v>
      </c>
      <c r="C122" s="50" t="s">
        <v>291</v>
      </c>
      <c r="D122" s="242">
        <v>46951.65</v>
      </c>
      <c r="E122" s="242">
        <v>48915.55</v>
      </c>
      <c r="F122" s="52">
        <f t="shared" si="0"/>
        <v>104.18281359654027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2230.42</v>
      </c>
      <c r="E124" s="51">
        <f t="shared" si="27"/>
        <v>6371.92</v>
      </c>
      <c r="F124" s="52">
        <f t="shared" si="0"/>
        <v>285.68251719407107</v>
      </c>
    </row>
    <row r="125" spans="1:6" ht="12.75" customHeight="1" x14ac:dyDescent="0.2">
      <c r="A125" s="53">
        <v>661</v>
      </c>
      <c r="B125" s="86" t="s">
        <v>296</v>
      </c>
      <c r="C125" s="50" t="s">
        <v>297</v>
      </c>
      <c r="D125" s="51">
        <f t="shared" ref="D125:E125" si="28">SUM(D126:D127)</f>
        <v>2230.42</v>
      </c>
      <c r="E125" s="51">
        <f t="shared" si="28"/>
        <v>6371.92</v>
      </c>
      <c r="F125" s="52">
        <f t="shared" si="0"/>
        <v>285.68251719407107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2230.42</v>
      </c>
      <c r="E127" s="242">
        <v>6371.92</v>
      </c>
      <c r="F127" s="52">
        <f t="shared" si="0"/>
        <v>285.68251719407107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735550.04</v>
      </c>
      <c r="E151" s="51">
        <f t="shared" si="35"/>
        <v>877992.75999999989</v>
      </c>
      <c r="F151" s="52">
        <f t="shared" si="31"/>
        <v>119.36546968306871</v>
      </c>
    </row>
    <row r="152" spans="1:6" ht="12.75" customHeight="1" x14ac:dyDescent="0.2">
      <c r="A152" s="53">
        <v>31</v>
      </c>
      <c r="B152" s="85" t="s">
        <v>349</v>
      </c>
      <c r="C152" s="50" t="s">
        <v>350</v>
      </c>
      <c r="D152" s="51">
        <f t="shared" ref="D152:E152" si="36">D153+D158+D159</f>
        <v>90989.47</v>
      </c>
      <c r="E152" s="51">
        <f t="shared" si="36"/>
        <v>113489.14000000001</v>
      </c>
      <c r="F152" s="52">
        <f t="shared" si="31"/>
        <v>124.72777344455355</v>
      </c>
    </row>
    <row r="153" spans="1:6" ht="12.75" customHeight="1" x14ac:dyDescent="0.2">
      <c r="A153" s="53">
        <v>311</v>
      </c>
      <c r="B153" s="85" t="s">
        <v>351</v>
      </c>
      <c r="C153" s="50" t="s">
        <v>352</v>
      </c>
      <c r="D153" s="51">
        <f t="shared" ref="D153:E153" si="37">SUM(D154:D157)</f>
        <v>59245.21</v>
      </c>
      <c r="E153" s="51">
        <f t="shared" si="37"/>
        <v>70781.820000000007</v>
      </c>
      <c r="F153" s="52">
        <f t="shared" si="31"/>
        <v>119.47264597424841</v>
      </c>
    </row>
    <row r="154" spans="1:6" ht="12.75" customHeight="1" x14ac:dyDescent="0.2">
      <c r="A154" s="53">
        <v>3111</v>
      </c>
      <c r="B154" s="85" t="s">
        <v>353</v>
      </c>
      <c r="C154" s="50" t="s">
        <v>354</v>
      </c>
      <c r="D154" s="242">
        <v>58736.65</v>
      </c>
      <c r="E154" s="242">
        <v>70692.44</v>
      </c>
      <c r="F154" s="52">
        <f t="shared" si="31"/>
        <v>120.35490617868061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508.56</v>
      </c>
      <c r="E156" s="242">
        <v>89.38</v>
      </c>
      <c r="F156" s="52">
        <f t="shared" si="31"/>
        <v>17.575114047506684</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7591.74</v>
      </c>
      <c r="E158" s="242">
        <v>13139.52</v>
      </c>
      <c r="F158" s="52">
        <f t="shared" si="31"/>
        <v>173.07652791059758</v>
      </c>
    </row>
    <row r="159" spans="1:6" ht="12.75" customHeight="1" x14ac:dyDescent="0.2">
      <c r="A159" s="53">
        <v>313</v>
      </c>
      <c r="B159" s="85" t="s">
        <v>363</v>
      </c>
      <c r="C159" s="50" t="s">
        <v>364</v>
      </c>
      <c r="D159" s="51">
        <f t="shared" ref="D159:E159" si="38">SUM(D160:D162)</f>
        <v>24152.52</v>
      </c>
      <c r="E159" s="51">
        <f t="shared" si="38"/>
        <v>29567.800000000003</v>
      </c>
      <c r="F159" s="52">
        <f t="shared" si="31"/>
        <v>122.42118006733872</v>
      </c>
    </row>
    <row r="160" spans="1:6" ht="12.75" customHeight="1" x14ac:dyDescent="0.2">
      <c r="A160" s="53">
        <v>3131</v>
      </c>
      <c r="B160" s="85" t="s">
        <v>142</v>
      </c>
      <c r="C160" s="50" t="s">
        <v>365</v>
      </c>
      <c r="D160" s="242">
        <v>14934.11</v>
      </c>
      <c r="E160" s="242">
        <v>17599.240000000002</v>
      </c>
      <c r="F160" s="52">
        <f t="shared" si="31"/>
        <v>117.84592453115721</v>
      </c>
    </row>
    <row r="161" spans="1:6" ht="12.75" customHeight="1" x14ac:dyDescent="0.2">
      <c r="A161" s="53">
        <v>3132</v>
      </c>
      <c r="B161" s="85" t="s">
        <v>366</v>
      </c>
      <c r="C161" s="50" t="s">
        <v>367</v>
      </c>
      <c r="D161" s="242">
        <v>9218.41</v>
      </c>
      <c r="E161" s="242">
        <v>11968.56</v>
      </c>
      <c r="F161" s="52">
        <f t="shared" si="31"/>
        <v>129.83323588341156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375355.74</v>
      </c>
      <c r="E163" s="51">
        <f t="shared" si="39"/>
        <v>500499.82999999996</v>
      </c>
      <c r="F163" s="52">
        <f t="shared" si="31"/>
        <v>133.34012955283433</v>
      </c>
    </row>
    <row r="164" spans="1:6" ht="12.75" customHeight="1" x14ac:dyDescent="0.2">
      <c r="A164" s="53">
        <v>321</v>
      </c>
      <c r="B164" s="85" t="s">
        <v>372</v>
      </c>
      <c r="C164" s="50" t="s">
        <v>373</v>
      </c>
      <c r="D164" s="51">
        <f t="shared" ref="D164:E164" si="40">SUM(D165:D168)</f>
        <v>7439.87</v>
      </c>
      <c r="E164" s="51">
        <f t="shared" si="40"/>
        <v>9766.4499999999989</v>
      </c>
      <c r="F164" s="52">
        <f t="shared" si="31"/>
        <v>131.27178297470249</v>
      </c>
    </row>
    <row r="165" spans="1:6" ht="12.75" customHeight="1" x14ac:dyDescent="0.2">
      <c r="A165" s="53">
        <v>3211</v>
      </c>
      <c r="B165" s="85" t="s">
        <v>374</v>
      </c>
      <c r="C165" s="50" t="s">
        <v>375</v>
      </c>
      <c r="D165" s="242">
        <v>530.36</v>
      </c>
      <c r="E165" s="242">
        <v>461.4</v>
      </c>
      <c r="F165" s="52">
        <f t="shared" si="31"/>
        <v>86.997511124519193</v>
      </c>
    </row>
    <row r="166" spans="1:6" ht="12.75" customHeight="1" x14ac:dyDescent="0.2">
      <c r="A166" s="53">
        <v>3212</v>
      </c>
      <c r="B166" s="85" t="s">
        <v>376</v>
      </c>
      <c r="C166" s="50" t="s">
        <v>377</v>
      </c>
      <c r="D166" s="242">
        <v>4704.92</v>
      </c>
      <c r="E166" s="242">
        <v>7269.4</v>
      </c>
      <c r="F166" s="52">
        <f t="shared" si="31"/>
        <v>154.50634654786904</v>
      </c>
    </row>
    <row r="167" spans="1:6" ht="12.75" customHeight="1" x14ac:dyDescent="0.2">
      <c r="A167" s="53">
        <v>3213</v>
      </c>
      <c r="B167" s="85" t="s">
        <v>378</v>
      </c>
      <c r="C167" s="50" t="s">
        <v>379</v>
      </c>
      <c r="D167" s="242">
        <v>389.87</v>
      </c>
      <c r="E167" s="242">
        <v>106.54</v>
      </c>
      <c r="F167" s="52">
        <f t="shared" si="31"/>
        <v>27.327057737194448</v>
      </c>
    </row>
    <row r="168" spans="1:6" ht="12.75" customHeight="1" x14ac:dyDescent="0.2">
      <c r="A168" s="53">
        <v>3214</v>
      </c>
      <c r="B168" s="85" t="s">
        <v>380</v>
      </c>
      <c r="C168" s="50" t="s">
        <v>381</v>
      </c>
      <c r="D168" s="242">
        <v>1814.72</v>
      </c>
      <c r="E168" s="242">
        <v>1929.11</v>
      </c>
      <c r="F168" s="52">
        <f t="shared" si="31"/>
        <v>106.30345177217421</v>
      </c>
    </row>
    <row r="169" spans="1:6" ht="12.75" customHeight="1" x14ac:dyDescent="0.2">
      <c r="A169" s="53">
        <v>322</v>
      </c>
      <c r="B169" s="85" t="s">
        <v>382</v>
      </c>
      <c r="C169" s="50" t="s">
        <v>383</v>
      </c>
      <c r="D169" s="51">
        <f t="shared" ref="D169:E169" si="41">SUM(D170:D176)</f>
        <v>50373.09</v>
      </c>
      <c r="E169" s="51">
        <f t="shared" si="41"/>
        <v>50618.679999999993</v>
      </c>
      <c r="F169" s="52">
        <f t="shared" si="31"/>
        <v>100.48754205866663</v>
      </c>
    </row>
    <row r="170" spans="1:6" ht="12.75" customHeight="1" x14ac:dyDescent="0.2">
      <c r="A170" s="53">
        <v>3221</v>
      </c>
      <c r="B170" s="85" t="s">
        <v>384</v>
      </c>
      <c r="C170" s="50" t="s">
        <v>385</v>
      </c>
      <c r="D170" s="242">
        <v>8468.4599999999991</v>
      </c>
      <c r="E170" s="242">
        <v>11379.16</v>
      </c>
      <c r="F170" s="52">
        <f t="shared" si="31"/>
        <v>134.37106628595993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38025.949999999997</v>
      </c>
      <c r="E172" s="242">
        <v>36592.629999999997</v>
      </c>
      <c r="F172" s="52">
        <f t="shared" si="31"/>
        <v>96.23067931241691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3444.83</v>
      </c>
      <c r="E174" s="242">
        <v>1950.06</v>
      </c>
      <c r="F174" s="52">
        <f t="shared" si="31"/>
        <v>56.608308682866792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433.85</v>
      </c>
      <c r="E176" s="242">
        <v>696.83</v>
      </c>
      <c r="F176" s="52">
        <f t="shared" si="31"/>
        <v>160.61542007606315</v>
      </c>
    </row>
    <row r="177" spans="1:6" ht="12.75" customHeight="1" x14ac:dyDescent="0.2">
      <c r="A177" s="53">
        <v>323</v>
      </c>
      <c r="B177" s="85" t="s">
        <v>398</v>
      </c>
      <c r="C177" s="50" t="s">
        <v>399</v>
      </c>
      <c r="D177" s="51">
        <f t="shared" ref="D177:E177" si="42">SUM(D178:D186)</f>
        <v>292095.61</v>
      </c>
      <c r="E177" s="51">
        <f t="shared" si="42"/>
        <v>412488.07999999996</v>
      </c>
      <c r="F177" s="52">
        <f t="shared" si="31"/>
        <v>141.21680226553215</v>
      </c>
    </row>
    <row r="178" spans="1:6" ht="12.75" customHeight="1" x14ac:dyDescent="0.2">
      <c r="A178" s="53">
        <v>3231</v>
      </c>
      <c r="B178" s="85" t="s">
        <v>400</v>
      </c>
      <c r="C178" s="50" t="s">
        <v>401</v>
      </c>
      <c r="D178" s="242">
        <v>9974</v>
      </c>
      <c r="E178" s="242">
        <v>11407.3</v>
      </c>
      <c r="F178" s="52">
        <f t="shared" si="31"/>
        <v>114.37036294365348</v>
      </c>
    </row>
    <row r="179" spans="1:6" ht="12.75" customHeight="1" x14ac:dyDescent="0.2">
      <c r="A179" s="53">
        <v>3232</v>
      </c>
      <c r="B179" s="85" t="s">
        <v>402</v>
      </c>
      <c r="C179" s="50" t="s">
        <v>403</v>
      </c>
      <c r="D179" s="242">
        <v>162632.69</v>
      </c>
      <c r="E179" s="242">
        <v>238975.3</v>
      </c>
      <c r="F179" s="52">
        <f t="shared" si="31"/>
        <v>146.94173723622231</v>
      </c>
    </row>
    <row r="180" spans="1:6" ht="12.75" customHeight="1" x14ac:dyDescent="0.2">
      <c r="A180" s="53">
        <v>3233</v>
      </c>
      <c r="B180" s="85" t="s">
        <v>404</v>
      </c>
      <c r="C180" s="50" t="s">
        <v>405</v>
      </c>
      <c r="D180" s="242">
        <v>15160.75</v>
      </c>
      <c r="E180" s="242">
        <v>21381.45</v>
      </c>
      <c r="F180" s="52">
        <f t="shared" si="31"/>
        <v>141.03161123295351</v>
      </c>
    </row>
    <row r="181" spans="1:6" ht="12.75" customHeight="1" x14ac:dyDescent="0.2">
      <c r="A181" s="53">
        <v>3234</v>
      </c>
      <c r="B181" s="85" t="s">
        <v>406</v>
      </c>
      <c r="C181" s="50" t="s">
        <v>407</v>
      </c>
      <c r="D181" s="242">
        <v>11946.52</v>
      </c>
      <c r="E181" s="242">
        <v>22856.25</v>
      </c>
      <c r="F181" s="52">
        <f t="shared" si="31"/>
        <v>191.32140573154356</v>
      </c>
    </row>
    <row r="182" spans="1:6" ht="12.75" customHeight="1" x14ac:dyDescent="0.2">
      <c r="A182" s="53">
        <v>3235</v>
      </c>
      <c r="B182" s="85" t="s">
        <v>408</v>
      </c>
      <c r="C182" s="50" t="s">
        <v>409</v>
      </c>
      <c r="D182" s="242">
        <v>1221.05</v>
      </c>
      <c r="E182" s="242">
        <v>270.70999999999998</v>
      </c>
      <c r="F182" s="52">
        <f t="shared" si="31"/>
        <v>22.170263297981244</v>
      </c>
    </row>
    <row r="183" spans="1:6" ht="12.75" customHeight="1" x14ac:dyDescent="0.2">
      <c r="A183" s="53">
        <v>3236</v>
      </c>
      <c r="B183" s="85" t="s">
        <v>410</v>
      </c>
      <c r="C183" s="50" t="s">
        <v>411</v>
      </c>
      <c r="D183" s="242">
        <v>26645.91</v>
      </c>
      <c r="E183" s="242">
        <v>12782.13</v>
      </c>
      <c r="F183" s="52">
        <f t="shared" si="31"/>
        <v>47.970326402813789</v>
      </c>
    </row>
    <row r="184" spans="1:6" ht="12.75" customHeight="1" x14ac:dyDescent="0.2">
      <c r="A184" s="53">
        <v>3237</v>
      </c>
      <c r="B184" s="85" t="s">
        <v>412</v>
      </c>
      <c r="C184" s="50" t="s">
        <v>413</v>
      </c>
      <c r="D184" s="242">
        <v>28058.82</v>
      </c>
      <c r="E184" s="242">
        <v>55309.5</v>
      </c>
      <c r="F184" s="52">
        <f t="shared" si="31"/>
        <v>197.11983611570264</v>
      </c>
    </row>
    <row r="185" spans="1:6" ht="12.75" customHeight="1" x14ac:dyDescent="0.2">
      <c r="A185" s="53">
        <v>3238</v>
      </c>
      <c r="B185" s="85" t="s">
        <v>414</v>
      </c>
      <c r="C185" s="50" t="s">
        <v>415</v>
      </c>
      <c r="D185" s="242">
        <v>5806.4</v>
      </c>
      <c r="E185" s="242">
        <v>11858.66</v>
      </c>
      <c r="F185" s="52">
        <f t="shared" si="31"/>
        <v>204.23429319371729</v>
      </c>
    </row>
    <row r="186" spans="1:6" ht="12.75" customHeight="1" x14ac:dyDescent="0.2">
      <c r="A186" s="53">
        <v>3239</v>
      </c>
      <c r="B186" s="85" t="s">
        <v>416</v>
      </c>
      <c r="C186" s="50" t="s">
        <v>417</v>
      </c>
      <c r="D186" s="242">
        <v>30649.47</v>
      </c>
      <c r="E186" s="242">
        <v>37646.78</v>
      </c>
      <c r="F186" s="52">
        <f t="shared" si="31"/>
        <v>122.83011745390702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25447.170000000002</v>
      </c>
      <c r="E188" s="51">
        <f t="shared" si="43"/>
        <v>27626.62</v>
      </c>
      <c r="F188" s="52">
        <f t="shared" si="31"/>
        <v>108.56460659476082</v>
      </c>
    </row>
    <row r="189" spans="1:6" ht="12.75" customHeight="1" x14ac:dyDescent="0.2">
      <c r="A189" s="53">
        <v>3291</v>
      </c>
      <c r="B189" s="232" t="s">
        <v>422</v>
      </c>
      <c r="C189" s="50" t="s">
        <v>423</v>
      </c>
      <c r="D189" s="242">
        <v>5449.49</v>
      </c>
      <c r="E189" s="242">
        <v>8650.1299999999992</v>
      </c>
      <c r="F189" s="52">
        <f t="shared" si="31"/>
        <v>158.7328355497487</v>
      </c>
    </row>
    <row r="190" spans="1:6" ht="12.75" customHeight="1" x14ac:dyDescent="0.2">
      <c r="A190" s="53">
        <v>3292</v>
      </c>
      <c r="B190" s="85" t="s">
        <v>424</v>
      </c>
      <c r="C190" s="50" t="s">
        <v>425</v>
      </c>
      <c r="D190" s="242">
        <v>5178.71</v>
      </c>
      <c r="E190" s="242">
        <v>4033.48</v>
      </c>
      <c r="F190" s="52">
        <f t="shared" si="31"/>
        <v>77.885805538444899</v>
      </c>
    </row>
    <row r="191" spans="1:6" ht="12.75" customHeight="1" x14ac:dyDescent="0.2">
      <c r="A191" s="53">
        <v>3293</v>
      </c>
      <c r="B191" s="85" t="s">
        <v>426</v>
      </c>
      <c r="C191" s="50" t="s">
        <v>427</v>
      </c>
      <c r="D191" s="242">
        <v>7871.05</v>
      </c>
      <c r="E191" s="242">
        <v>6238.99</v>
      </c>
      <c r="F191" s="52">
        <f t="shared" si="31"/>
        <v>79.265028172861307</v>
      </c>
    </row>
    <row r="192" spans="1:6" ht="12.75" customHeight="1" x14ac:dyDescent="0.2">
      <c r="A192" s="53">
        <v>3294</v>
      </c>
      <c r="B192" s="85" t="s">
        <v>428</v>
      </c>
      <c r="C192" s="50" t="s">
        <v>429</v>
      </c>
      <c r="D192" s="242">
        <v>3408.3</v>
      </c>
      <c r="E192" s="242">
        <v>3869.18</v>
      </c>
      <c r="F192" s="52">
        <f t="shared" si="31"/>
        <v>113.52228383651672</v>
      </c>
    </row>
    <row r="193" spans="1:6" ht="12.75" customHeight="1" x14ac:dyDescent="0.2">
      <c r="A193" s="53">
        <v>3295</v>
      </c>
      <c r="B193" s="85" t="s">
        <v>430</v>
      </c>
      <c r="C193" s="50" t="s">
        <v>431</v>
      </c>
      <c r="D193" s="242">
        <v>1755.56</v>
      </c>
      <c r="E193" s="242">
        <v>2798.09</v>
      </c>
      <c r="F193" s="52">
        <f t="shared" si="31"/>
        <v>159.3844699127344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1784.06</v>
      </c>
      <c r="E195" s="242">
        <v>2036.75</v>
      </c>
      <c r="F195" s="52">
        <f t="shared" si="31"/>
        <v>114.16376130847618</v>
      </c>
    </row>
    <row r="196" spans="1:6" ht="12.75" customHeight="1" x14ac:dyDescent="0.2">
      <c r="A196" s="53">
        <v>34</v>
      </c>
      <c r="B196" s="232" t="s">
        <v>436</v>
      </c>
      <c r="C196" s="50" t="s">
        <v>437</v>
      </c>
      <c r="D196" s="51">
        <f t="shared" ref="D196:E196" si="44">D197+D202+D210</f>
        <v>775.09</v>
      </c>
      <c r="E196" s="51">
        <f t="shared" si="44"/>
        <v>844.62</v>
      </c>
      <c r="F196" s="52">
        <f t="shared" si="31"/>
        <v>108.97057115947825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775.09</v>
      </c>
      <c r="E210" s="51">
        <f t="shared" si="47"/>
        <v>844.62</v>
      </c>
      <c r="F210" s="52">
        <f t="shared" si="31"/>
        <v>108.97057115947825</v>
      </c>
    </row>
    <row r="211" spans="1:6" ht="12.75" customHeight="1" x14ac:dyDescent="0.2">
      <c r="A211" s="53">
        <v>3431</v>
      </c>
      <c r="B211" s="232" t="s">
        <v>466</v>
      </c>
      <c r="C211" s="50" t="s">
        <v>467</v>
      </c>
      <c r="D211" s="242">
        <v>775.09</v>
      </c>
      <c r="E211" s="242">
        <v>844.62</v>
      </c>
      <c r="F211" s="52">
        <f t="shared" si="31"/>
        <v>108.97057115947825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74807.56</v>
      </c>
      <c r="E215" s="51">
        <f t="shared" si="48"/>
        <v>92611.31</v>
      </c>
      <c r="F215" s="52">
        <f t="shared" si="31"/>
        <v>123.79939941898921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74807.56</v>
      </c>
      <c r="E219" s="51">
        <f t="shared" si="50"/>
        <v>92611.31</v>
      </c>
      <c r="F219" s="52">
        <f t="shared" si="31"/>
        <v>123.79939941898921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73622.080000000002</v>
      </c>
      <c r="E221" s="242">
        <v>91225.31</v>
      </c>
      <c r="F221" s="52">
        <f t="shared" si="31"/>
        <v>123.91025898752113</v>
      </c>
    </row>
    <row r="222" spans="1:6" ht="12.75" customHeight="1" x14ac:dyDescent="0.2">
      <c r="A222" s="53">
        <v>3523</v>
      </c>
      <c r="B222" s="85" t="s">
        <v>488</v>
      </c>
      <c r="C222" s="50" t="s">
        <v>489</v>
      </c>
      <c r="D222" s="242">
        <v>1185.48</v>
      </c>
      <c r="E222" s="242">
        <v>1386</v>
      </c>
      <c r="F222" s="52">
        <f t="shared" si="31"/>
        <v>116.91466747646521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25172.739999999998</v>
      </c>
      <c r="E224" s="51">
        <f t="shared" si="51"/>
        <v>22131.27</v>
      </c>
      <c r="F224" s="52">
        <f t="shared" ref="F224:F235" si="52">IF(D224&lt;&gt;0,IF(E224/D224&gt;=100,"&gt;&gt;100",E224/D224*100),"-")</f>
        <v>87.917604519809927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4795.9399999999996</v>
      </c>
      <c r="E231" s="51">
        <f t="shared" si="55"/>
        <v>5808.85</v>
      </c>
      <c r="F231" s="52">
        <f t="shared" si="52"/>
        <v>121.12015579844619</v>
      </c>
    </row>
    <row r="232" spans="1:6" ht="12.75" customHeight="1" x14ac:dyDescent="0.2">
      <c r="A232" s="53">
        <v>3631</v>
      </c>
      <c r="B232" s="85" t="s">
        <v>508</v>
      </c>
      <c r="C232" s="50" t="s">
        <v>509</v>
      </c>
      <c r="D232" s="242">
        <v>4795.9399999999996</v>
      </c>
      <c r="E232" s="242">
        <v>5808.85</v>
      </c>
      <c r="F232" s="52">
        <f t="shared" si="52"/>
        <v>121.12015579844619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20376.8</v>
      </c>
      <c r="E236" s="51">
        <f t="shared" si="56"/>
        <v>16322.42</v>
      </c>
      <c r="F236" s="52">
        <f t="shared" ref="F236:F239" si="57">IF(D236&lt;&gt;0,IF(E236/D236&gt;=100,"&gt;&gt;100",E236/D236*100),"-")</f>
        <v>80.102960229280356</v>
      </c>
    </row>
    <row r="237" spans="1:6" ht="12.75" customHeight="1" x14ac:dyDescent="0.2">
      <c r="A237" s="53" t="s">
        <v>518</v>
      </c>
      <c r="B237" s="85" t="s">
        <v>519</v>
      </c>
      <c r="C237" s="50" t="s">
        <v>518</v>
      </c>
      <c r="D237" s="242">
        <v>20376.8</v>
      </c>
      <c r="E237" s="242">
        <v>16322.42</v>
      </c>
      <c r="F237" s="52">
        <f t="shared" si="57"/>
        <v>80.102960229280356</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34423.65</v>
      </c>
      <c r="E252" s="51">
        <f t="shared" si="63"/>
        <v>33143.259999999995</v>
      </c>
      <c r="F252" s="52">
        <f t="shared" ref="F252:F258" si="64">IF(D252&lt;&gt;0,IF(E252/D252&gt;=100,"&gt;&gt;100",E252/D252*100),"-")</f>
        <v>96.280493207431491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34423.65</v>
      </c>
      <c r="E259" s="51">
        <f t="shared" si="66"/>
        <v>33143.259999999995</v>
      </c>
      <c r="F259" s="52">
        <f t="shared" ref="F259:F262" si="67">IF(D259&lt;&gt;0,IF(E259/D259&gt;=100,"&gt;&gt;100",E259/D259*100),"-")</f>
        <v>96.280493207431491</v>
      </c>
    </row>
    <row r="260" spans="1:6" ht="12.75" customHeight="1" x14ac:dyDescent="0.2">
      <c r="A260" s="53">
        <v>3721</v>
      </c>
      <c r="B260" s="85" t="s">
        <v>560</v>
      </c>
      <c r="C260" s="50" t="s">
        <v>561</v>
      </c>
      <c r="D260" s="242">
        <v>29165.84</v>
      </c>
      <c r="E260" s="242">
        <v>27952.94</v>
      </c>
      <c r="F260" s="52">
        <f t="shared" si="67"/>
        <v>95.841367846768676</v>
      </c>
    </row>
    <row r="261" spans="1:6" ht="12.75" customHeight="1" x14ac:dyDescent="0.2">
      <c r="A261" s="53">
        <v>3722</v>
      </c>
      <c r="B261" s="85" t="s">
        <v>562</v>
      </c>
      <c r="C261" s="50" t="s">
        <v>563</v>
      </c>
      <c r="D261" s="242">
        <v>5257.81</v>
      </c>
      <c r="E261" s="242">
        <v>5190.32</v>
      </c>
      <c r="F261" s="52">
        <f t="shared" si="67"/>
        <v>98.716385719529598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134025.79</v>
      </c>
      <c r="E263" s="51">
        <f t="shared" si="68"/>
        <v>115273.33</v>
      </c>
      <c r="F263" s="52">
        <f t="shared" ref="F263:F267" si="69">IF(D263&lt;&gt;0,IF(E263/D263&gt;=100,"&gt;&gt;100",E263/D263*100),"-")</f>
        <v>86.008319742043668</v>
      </c>
    </row>
    <row r="264" spans="1:6" ht="12.75" customHeight="1" x14ac:dyDescent="0.2">
      <c r="A264" s="53">
        <v>381</v>
      </c>
      <c r="B264" s="85" t="s">
        <v>568</v>
      </c>
      <c r="C264" s="50" t="s">
        <v>569</v>
      </c>
      <c r="D264" s="51">
        <f t="shared" ref="D264:E264" si="70">SUM(D265:D267)</f>
        <v>58373.79</v>
      </c>
      <c r="E264" s="51">
        <f t="shared" si="70"/>
        <v>57793.33</v>
      </c>
      <c r="F264" s="52">
        <f t="shared" si="69"/>
        <v>99.0056153626482</v>
      </c>
    </row>
    <row r="265" spans="1:6" ht="12.75" customHeight="1" x14ac:dyDescent="0.2">
      <c r="A265" s="53">
        <v>3811</v>
      </c>
      <c r="B265" s="85" t="s">
        <v>570</v>
      </c>
      <c r="C265" s="50" t="s">
        <v>571</v>
      </c>
      <c r="D265" s="242">
        <v>58095.07</v>
      </c>
      <c r="E265" s="242">
        <v>57793.33</v>
      </c>
      <c r="F265" s="52">
        <f t="shared" si="69"/>
        <v>99.480609972584602</v>
      </c>
    </row>
    <row r="266" spans="1:6" ht="12.75" customHeight="1" x14ac:dyDescent="0.2">
      <c r="A266" s="53">
        <v>3812</v>
      </c>
      <c r="B266" s="85" t="s">
        <v>572</v>
      </c>
      <c r="C266" s="50" t="s">
        <v>573</v>
      </c>
      <c r="D266" s="242">
        <v>278.72000000000003</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75652</v>
      </c>
      <c r="E268" s="51">
        <f t="shared" si="71"/>
        <v>57480</v>
      </c>
      <c r="F268" s="52">
        <f t="shared" ref="F268:F272" si="72">IF(D268&lt;&gt;0,IF(E268/D268&gt;=100,"&gt;&gt;100",E268/D268*100),"-")</f>
        <v>75.97948501031037</v>
      </c>
    </row>
    <row r="269" spans="1:6" ht="12.75" customHeight="1" x14ac:dyDescent="0.2">
      <c r="A269" s="53">
        <v>3821</v>
      </c>
      <c r="B269" s="85" t="s">
        <v>578</v>
      </c>
      <c r="C269" s="50" t="s">
        <v>579</v>
      </c>
      <c r="D269" s="242">
        <v>33180.699999999997</v>
      </c>
      <c r="E269" s="242">
        <v>33180</v>
      </c>
      <c r="F269" s="52">
        <f t="shared" si="72"/>
        <v>99.99789033986626</v>
      </c>
    </row>
    <row r="270" spans="1:6" ht="12.75" customHeight="1" x14ac:dyDescent="0.2">
      <c r="A270" s="53">
        <v>3822</v>
      </c>
      <c r="B270" s="85" t="s">
        <v>580</v>
      </c>
      <c r="C270" s="50" t="s">
        <v>581</v>
      </c>
      <c r="D270" s="242">
        <v>42471.3</v>
      </c>
      <c r="E270" s="242">
        <v>24300</v>
      </c>
      <c r="F270" s="52">
        <f t="shared" si="72"/>
        <v>57.215107613847458</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735550.04</v>
      </c>
      <c r="E289" s="51">
        <f t="shared" si="79"/>
        <v>877992.75999999989</v>
      </c>
      <c r="F289" s="52">
        <f t="shared" si="76"/>
        <v>119.36546968306871</v>
      </c>
    </row>
    <row r="290" spans="1:6" ht="12.75" customHeight="1" x14ac:dyDescent="0.2">
      <c r="A290" s="53" t="s">
        <v>609</v>
      </c>
      <c r="B290" s="85" t="s">
        <v>620</v>
      </c>
      <c r="C290" s="50" t="s">
        <v>621</v>
      </c>
      <c r="D290" s="51">
        <f>IF(D6&gt;=D289,D6-D289,0)</f>
        <v>285473.20000000007</v>
      </c>
      <c r="E290" s="51">
        <f>IF(E6&gt;=E289,E6-E289,0)</f>
        <v>526444.48999999987</v>
      </c>
      <c r="F290" s="52">
        <f t="shared" si="76"/>
        <v>184.41117765170242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293848.52</v>
      </c>
      <c r="E292" s="242">
        <v>383476.55</v>
      </c>
      <c r="F292" s="52">
        <f t="shared" si="76"/>
        <v>130.50143999364025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17434.7</v>
      </c>
      <c r="E294" s="242">
        <v>21548.47</v>
      </c>
      <c r="F294" s="52">
        <f t="shared" si="76"/>
        <v>123.59530132437038</v>
      </c>
    </row>
    <row r="295" spans="1:6" ht="24" x14ac:dyDescent="0.2">
      <c r="A295" s="53">
        <v>9661</v>
      </c>
      <c r="B295" s="85" t="s">
        <v>630</v>
      </c>
      <c r="C295" s="50" t="s">
        <v>631</v>
      </c>
      <c r="D295" s="242">
        <v>13446.57</v>
      </c>
      <c r="E295" s="242">
        <v>8238.7000000000007</v>
      </c>
      <c r="F295" s="52">
        <f t="shared" si="76"/>
        <v>61.269900056296891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898.29</v>
      </c>
      <c r="E298" s="51">
        <f t="shared" si="80"/>
        <v>1325.59</v>
      </c>
      <c r="F298" s="52">
        <f t="shared" ref="F298:F418" si="81">IF(D298&lt;&gt;0,IF(E298/D298&gt;=100,"&gt;&gt;100",E298/D298*100),"-")</f>
        <v>147.56815727660333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898.29</v>
      </c>
      <c r="E311" s="51">
        <f t="shared" si="85"/>
        <v>1325.59</v>
      </c>
      <c r="F311" s="52">
        <f t="shared" si="81"/>
        <v>147.56815727660333</v>
      </c>
    </row>
    <row r="312" spans="1:6" ht="12.75" customHeight="1" x14ac:dyDescent="0.2">
      <c r="A312" s="53">
        <v>721</v>
      </c>
      <c r="B312" s="85" t="s">
        <v>663</v>
      </c>
      <c r="C312" s="50" t="s">
        <v>664</v>
      </c>
      <c r="D312" s="51">
        <f t="shared" ref="D312:E312" si="86">SUM(D313:D316)</f>
        <v>898.29</v>
      </c>
      <c r="E312" s="51">
        <f t="shared" si="86"/>
        <v>1325.59</v>
      </c>
      <c r="F312" s="52">
        <f t="shared" si="81"/>
        <v>147.56815727660333</v>
      </c>
    </row>
    <row r="313" spans="1:6" ht="12.75" customHeight="1" x14ac:dyDescent="0.2">
      <c r="A313" s="53">
        <v>7211</v>
      </c>
      <c r="B313" s="85" t="s">
        <v>665</v>
      </c>
      <c r="C313" s="50" t="s">
        <v>666</v>
      </c>
      <c r="D313" s="242">
        <v>898.29</v>
      </c>
      <c r="E313" s="242">
        <v>445.59</v>
      </c>
      <c r="F313" s="52">
        <f t="shared" si="81"/>
        <v>49.60424807133554</v>
      </c>
    </row>
    <row r="314" spans="1:6" ht="12.75" customHeight="1" x14ac:dyDescent="0.2">
      <c r="A314" s="53">
        <v>7212</v>
      </c>
      <c r="B314" s="85" t="s">
        <v>667</v>
      </c>
      <c r="C314" s="50" t="s">
        <v>668</v>
      </c>
      <c r="D314" s="242">
        <v>0</v>
      </c>
      <c r="E314" s="242">
        <v>880</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197062</v>
      </c>
      <c r="E350" s="51">
        <f t="shared" si="95"/>
        <v>326981.95</v>
      </c>
      <c r="F350" s="52">
        <f t="shared" si="81"/>
        <v>165.92846413819004</v>
      </c>
    </row>
    <row r="351" spans="1:6" ht="12.75" customHeight="1" x14ac:dyDescent="0.2">
      <c r="A351" s="53">
        <v>41</v>
      </c>
      <c r="B351" s="85" t="s">
        <v>741</v>
      </c>
      <c r="C351" s="50" t="s">
        <v>742</v>
      </c>
      <c r="D351" s="51">
        <f t="shared" ref="D351:E351" si="96">D352+D356</f>
        <v>0</v>
      </c>
      <c r="E351" s="51">
        <f t="shared" si="96"/>
        <v>5292</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5292</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5292</v>
      </c>
      <c r="F362" s="52" t="str">
        <f t="shared" si="81"/>
        <v>-</v>
      </c>
    </row>
    <row r="363" spans="1:6" ht="24" x14ac:dyDescent="0.2">
      <c r="A363" s="53">
        <v>42</v>
      </c>
      <c r="B363" s="232" t="s">
        <v>757</v>
      </c>
      <c r="C363" s="50" t="s">
        <v>758</v>
      </c>
      <c r="D363" s="51">
        <f t="shared" ref="D363:E363" si="99">D364+D369+D378+D383+D388+D391</f>
        <v>197062</v>
      </c>
      <c r="E363" s="51">
        <f t="shared" si="99"/>
        <v>321689.95</v>
      </c>
      <c r="F363" s="52">
        <f t="shared" si="81"/>
        <v>163.24301488871524</v>
      </c>
    </row>
    <row r="364" spans="1:6" ht="12.75" customHeight="1" x14ac:dyDescent="0.2">
      <c r="A364" s="53">
        <v>421</v>
      </c>
      <c r="B364" s="85" t="s">
        <v>759</v>
      </c>
      <c r="C364" s="50" t="s">
        <v>760</v>
      </c>
      <c r="D364" s="51">
        <f t="shared" ref="D364:E364" si="100">SUM(D365:D368)</f>
        <v>177150.41</v>
      </c>
      <c r="E364" s="51">
        <f t="shared" si="100"/>
        <v>193912.24</v>
      </c>
      <c r="F364" s="52">
        <f t="shared" si="81"/>
        <v>109.46191995829983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49872.05</v>
      </c>
      <c r="E366" s="242">
        <v>65532.28</v>
      </c>
      <c r="F366" s="52">
        <f t="shared" si="81"/>
        <v>131.40081468477834</v>
      </c>
    </row>
    <row r="367" spans="1:6" ht="12.75" customHeight="1" x14ac:dyDescent="0.2">
      <c r="A367" s="53">
        <v>4213</v>
      </c>
      <c r="B367" s="85" t="s">
        <v>669</v>
      </c>
      <c r="C367" s="50" t="s">
        <v>763</v>
      </c>
      <c r="D367" s="242">
        <v>65849.69</v>
      </c>
      <c r="E367" s="242">
        <v>118829.5</v>
      </c>
      <c r="F367" s="52">
        <f t="shared" si="81"/>
        <v>180.45567108971963</v>
      </c>
    </row>
    <row r="368" spans="1:6" ht="12.75" customHeight="1" x14ac:dyDescent="0.2">
      <c r="A368" s="53">
        <v>4214</v>
      </c>
      <c r="B368" s="85" t="s">
        <v>671</v>
      </c>
      <c r="C368" s="50" t="s">
        <v>764</v>
      </c>
      <c r="D368" s="242">
        <v>61428.67</v>
      </c>
      <c r="E368" s="242">
        <v>9550.4599999999991</v>
      </c>
      <c r="F368" s="52">
        <f t="shared" si="81"/>
        <v>15.547235517226726</v>
      </c>
    </row>
    <row r="369" spans="1:6" ht="12.75" customHeight="1" x14ac:dyDescent="0.2">
      <c r="A369" s="53">
        <v>422</v>
      </c>
      <c r="B369" s="85" t="s">
        <v>765</v>
      </c>
      <c r="C369" s="50" t="s">
        <v>766</v>
      </c>
      <c r="D369" s="51">
        <f t="shared" ref="D369:E369" si="101">SUM(D370:D377)</f>
        <v>19911.59</v>
      </c>
      <c r="E369" s="51">
        <f t="shared" si="101"/>
        <v>127777.71</v>
      </c>
      <c r="F369" s="52">
        <f t="shared" si="81"/>
        <v>641.72529667394724</v>
      </c>
    </row>
    <row r="370" spans="1:6" ht="12.75" customHeight="1" x14ac:dyDescent="0.2">
      <c r="A370" s="53">
        <v>4221</v>
      </c>
      <c r="B370" s="85" t="s">
        <v>675</v>
      </c>
      <c r="C370" s="50" t="s">
        <v>767</v>
      </c>
      <c r="D370" s="242">
        <v>1135.1099999999999</v>
      </c>
      <c r="E370" s="242">
        <v>5559.09</v>
      </c>
      <c r="F370" s="52">
        <f t="shared" si="81"/>
        <v>489.7402013901737</v>
      </c>
    </row>
    <row r="371" spans="1:6" ht="12.75" customHeight="1" x14ac:dyDescent="0.2">
      <c r="A371" s="53">
        <v>4222</v>
      </c>
      <c r="B371" s="85" t="s">
        <v>768</v>
      </c>
      <c r="C371" s="50" t="s">
        <v>769</v>
      </c>
      <c r="D371" s="242">
        <v>18776.48</v>
      </c>
      <c r="E371" s="242"/>
      <c r="F371" s="52">
        <f t="shared" si="81"/>
        <v>0</v>
      </c>
    </row>
    <row r="372" spans="1:6" ht="12.75" customHeight="1" x14ac:dyDescent="0.2">
      <c r="A372" s="53">
        <v>4223</v>
      </c>
      <c r="B372" s="85" t="s">
        <v>679</v>
      </c>
      <c r="C372" s="50" t="s">
        <v>770</v>
      </c>
      <c r="D372" s="242">
        <v>0</v>
      </c>
      <c r="E372" s="242">
        <v>1615.24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120603.38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196163.71</v>
      </c>
      <c r="E408" s="51">
        <f t="shared" si="111"/>
        <v>325656.36</v>
      </c>
      <c r="F408" s="52">
        <f t="shared" si="81"/>
        <v>166.01254125954284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1021921.5300000001</v>
      </c>
      <c r="E412" s="51">
        <f>E6+E298</f>
        <v>1405762.8399999999</v>
      </c>
      <c r="F412" s="52">
        <f t="shared" si="81"/>
        <v>137.56074206597836</v>
      </c>
    </row>
    <row r="413" spans="1:6" ht="12.75" customHeight="1" x14ac:dyDescent="0.2">
      <c r="A413" s="53" t="s">
        <v>609</v>
      </c>
      <c r="B413" s="85" t="s">
        <v>832</v>
      </c>
      <c r="C413" s="50" t="s">
        <v>833</v>
      </c>
      <c r="D413" s="51">
        <f t="shared" ref="D413:E413" si="112">D289+D350</f>
        <v>932612.04</v>
      </c>
      <c r="E413" s="51">
        <f t="shared" si="112"/>
        <v>1204974.71</v>
      </c>
      <c r="F413" s="52">
        <f t="shared" si="81"/>
        <v>129.20428413083752</v>
      </c>
    </row>
    <row r="414" spans="1:6" ht="12.75" customHeight="1" x14ac:dyDescent="0.2">
      <c r="A414" s="53" t="s">
        <v>609</v>
      </c>
      <c r="B414" s="85" t="s">
        <v>834</v>
      </c>
      <c r="C414" s="50" t="s">
        <v>835</v>
      </c>
      <c r="D414" s="51">
        <f t="shared" ref="D414:E414" si="113">IF(D412&gt;=D413,D412-D413,0)</f>
        <v>89309.490000000107</v>
      </c>
      <c r="E414" s="51">
        <f t="shared" si="113"/>
        <v>200788.12999999989</v>
      </c>
      <c r="F414" s="52">
        <f t="shared" si="81"/>
        <v>224.82283797612061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293848.52</v>
      </c>
      <c r="E416" s="51">
        <f t="shared" si="115"/>
        <v>383476.55</v>
      </c>
      <c r="F416" s="52">
        <f t="shared" si="81"/>
        <v>130.50143999364025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17434.7</v>
      </c>
      <c r="E418" s="62">
        <f t="shared" si="117"/>
        <v>21548.47</v>
      </c>
      <c r="F418" s="57">
        <f t="shared" si="81"/>
        <v>123.59530132437038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1021921.5300000001</v>
      </c>
      <c r="E639" s="51">
        <f t="shared" si="180"/>
        <v>1405762.8399999999</v>
      </c>
      <c r="F639" s="52">
        <f t="shared" si="119"/>
        <v>137.56074206597836</v>
      </c>
    </row>
    <row r="640" spans="1:6" ht="12.75" customHeight="1" x14ac:dyDescent="0.2">
      <c r="A640" s="53" t="s">
        <v>609</v>
      </c>
      <c r="B640" s="85" t="s">
        <v>1278</v>
      </c>
      <c r="C640" s="50" t="s">
        <v>1279</v>
      </c>
      <c r="D640" s="51">
        <f t="shared" ref="D640:E640" si="181">D413+D528</f>
        <v>932612.04</v>
      </c>
      <c r="E640" s="51">
        <f t="shared" si="181"/>
        <v>1204974.71</v>
      </c>
      <c r="F640" s="52">
        <f t="shared" si="119"/>
        <v>129.20428413083752</v>
      </c>
    </row>
    <row r="641" spans="1:6" ht="12.75" customHeight="1" x14ac:dyDescent="0.2">
      <c r="A641" s="53" t="s">
        <v>609</v>
      </c>
      <c r="B641" s="85" t="s">
        <v>1280</v>
      </c>
      <c r="C641" s="50" t="s">
        <v>1281</v>
      </c>
      <c r="D641" s="51">
        <f t="shared" ref="D641:E641" si="182">IF(D639&gt;=D640,D639-D640,0)</f>
        <v>89309.490000000107</v>
      </c>
      <c r="E641" s="51">
        <f t="shared" si="182"/>
        <v>200788.12999999989</v>
      </c>
      <c r="F641" s="52">
        <f t="shared" si="119"/>
        <v>224.82283797612061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293848.52</v>
      </c>
      <c r="E643" s="51">
        <f t="shared" si="184"/>
        <v>383476.55</v>
      </c>
      <c r="F643" s="52">
        <f t="shared" si="119"/>
        <v>130.50143999364025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383158.01000000013</v>
      </c>
      <c r="E645" s="51">
        <f t="shared" si="186"/>
        <v>584264.67999999993</v>
      </c>
      <c r="F645" s="52">
        <f t="shared" si="119"/>
        <v>152.4866151173506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325805.78999999998</v>
      </c>
      <c r="E649" s="242">
        <v>415107.46</v>
      </c>
      <c r="F649" s="52">
        <f t="shared" ref="F649:F724" si="188">IF(D649&lt;&gt;0,IF(E649/D649&gt;=100,"&gt;&gt;100",E649/D649*100),"-")</f>
        <v>127.40947912558585</v>
      </c>
    </row>
    <row r="650" spans="1:6" ht="12.75" customHeight="1" x14ac:dyDescent="0.2">
      <c r="A650" s="53" t="s">
        <v>1297</v>
      </c>
      <c r="B650" s="85" t="s">
        <v>1298</v>
      </c>
      <c r="C650" s="50" t="s">
        <v>1297</v>
      </c>
      <c r="D650" s="242">
        <v>1099146.22</v>
      </c>
      <c r="E650" s="242">
        <v>1518938.11</v>
      </c>
      <c r="F650" s="52">
        <f t="shared" si="188"/>
        <v>138.19254275377483</v>
      </c>
    </row>
    <row r="651" spans="1:6" ht="12.75" customHeight="1" x14ac:dyDescent="0.2">
      <c r="A651" s="53" t="s">
        <v>1299</v>
      </c>
      <c r="B651" s="85" t="s">
        <v>1300</v>
      </c>
      <c r="C651" s="50" t="s">
        <v>1299</v>
      </c>
      <c r="D651" s="242">
        <v>1009844.55</v>
      </c>
      <c r="E651" s="242">
        <v>1215239.53</v>
      </c>
      <c r="F651" s="52">
        <f t="shared" si="188"/>
        <v>120.33926706838196</v>
      </c>
    </row>
    <row r="652" spans="1:6" ht="24" x14ac:dyDescent="0.2">
      <c r="A652" s="53">
        <v>11</v>
      </c>
      <c r="B652" s="85" t="s">
        <v>1301</v>
      </c>
      <c r="C652" s="50" t="s">
        <v>1302</v>
      </c>
      <c r="D652" s="51">
        <f t="shared" ref="D652:E652" si="189">+D649+D650-D651</f>
        <v>415107.45999999996</v>
      </c>
      <c r="E652" s="51">
        <f t="shared" si="189"/>
        <v>718806.04</v>
      </c>
      <c r="F652" s="52">
        <f t="shared" si="188"/>
        <v>173.16143631820063</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5</v>
      </c>
      <c r="F655" s="52">
        <f t="shared" si="188"/>
        <v>83.333333333333343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4397.7700000000004</v>
      </c>
      <c r="E657" s="242">
        <v>6079.12</v>
      </c>
      <c r="F657" s="52">
        <f t="shared" si="188"/>
        <v>138.23187661019105</v>
      </c>
    </row>
    <row r="658" spans="1:6" ht="12.75" customHeight="1" x14ac:dyDescent="0.2">
      <c r="A658" s="53">
        <v>61315</v>
      </c>
      <c r="B658" s="85" t="s">
        <v>1314</v>
      </c>
      <c r="C658" s="50" t="s">
        <v>1315</v>
      </c>
      <c r="D658" s="242">
        <v>205.72</v>
      </c>
      <c r="E658" s="242">
        <v>305.26</v>
      </c>
      <c r="F658" s="52">
        <f t="shared" si="188"/>
        <v>148.38615594011279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423231.05</v>
      </c>
      <c r="E661" s="242">
        <v>616482</v>
      </c>
      <c r="F661" s="52">
        <f t="shared" si="188"/>
        <v>145.66086302032897</v>
      </c>
    </row>
    <row r="662" spans="1:6" ht="12.75" customHeight="1" x14ac:dyDescent="0.2">
      <c r="A662" s="53">
        <v>63312</v>
      </c>
      <c r="B662" s="85" t="s">
        <v>1322</v>
      </c>
      <c r="C662" s="50" t="s">
        <v>1323</v>
      </c>
      <c r="D662" s="242">
        <v>0</v>
      </c>
      <c r="E662" s="242">
        <v>2141.6999999999998</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55079.97</v>
      </c>
      <c r="E665" s="242">
        <v>77470.5</v>
      </c>
      <c r="F665" s="52">
        <f t="shared" si="188"/>
        <v>140.65094806696516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8396.82</v>
      </c>
      <c r="E669" s="242">
        <v>19365.22</v>
      </c>
      <c r="F669" s="52">
        <f t="shared" si="188"/>
        <v>230.62564161194362</v>
      </c>
    </row>
    <row r="670" spans="1:6" ht="12.75" customHeight="1" x14ac:dyDescent="0.2">
      <c r="A670" s="53">
        <v>63415</v>
      </c>
      <c r="B670" s="85" t="s">
        <v>1338</v>
      </c>
      <c r="C670" s="50" t="s">
        <v>1339</v>
      </c>
      <c r="D670" s="242">
        <v>0</v>
      </c>
      <c r="E670" s="242">
        <v>37998.17</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43797.46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1194.51</v>
      </c>
      <c r="E717" s="242">
        <v>0</v>
      </c>
      <c r="F717" s="52">
        <f t="shared" si="188"/>
        <v>0</v>
      </c>
    </row>
    <row r="718" spans="1:6" ht="12.75" customHeight="1" x14ac:dyDescent="0.2">
      <c r="A718" s="53">
        <v>32121</v>
      </c>
      <c r="B718" s="85" t="s">
        <v>1416</v>
      </c>
      <c r="C718" s="50" t="s">
        <v>1417</v>
      </c>
      <c r="D718" s="242">
        <v>4704.92</v>
      </c>
      <c r="E718" s="242">
        <v>7269.4</v>
      </c>
      <c r="F718" s="52">
        <f t="shared" si="188"/>
        <v>154.50634654786904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55</v>
      </c>
      <c r="F720" s="52" t="str">
        <f t="shared" si="188"/>
        <v>-</v>
      </c>
    </row>
    <row r="721" spans="1:6" ht="12.75" customHeight="1" x14ac:dyDescent="0.2">
      <c r="A721" s="53" t="s">
        <v>1422</v>
      </c>
      <c r="B721" s="85" t="s">
        <v>1423</v>
      </c>
      <c r="C721" s="50" t="s">
        <v>1422</v>
      </c>
      <c r="D721" s="242">
        <v>0</v>
      </c>
      <c r="E721" s="242">
        <v>7663.32</v>
      </c>
      <c r="F721" s="52" t="str">
        <f t="shared" si="188"/>
        <v>-</v>
      </c>
    </row>
    <row r="722" spans="1:6" ht="12.75" customHeight="1" x14ac:dyDescent="0.2">
      <c r="A722" s="53" t="s">
        <v>1424</v>
      </c>
      <c r="B722" s="85" t="s">
        <v>1425</v>
      </c>
      <c r="C722" s="50" t="s">
        <v>1424</v>
      </c>
      <c r="D722" s="242">
        <v>25162.15</v>
      </c>
      <c r="E722" s="242">
        <v>36593.760000000002</v>
      </c>
      <c r="F722" s="52">
        <f t="shared" si="188"/>
        <v>145.43176954274574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3130.98</v>
      </c>
      <c r="E725" s="242">
        <v>4590.13</v>
      </c>
      <c r="F725" s="52">
        <f t="shared" ref="F725:F979" si="190">IF(D725&lt;&gt;0,IF(E725/D725&gt;=100,"&gt;&gt;100",E725/D725*100),"-")</f>
        <v>146.60361931408056</v>
      </c>
    </row>
    <row r="726" spans="1:6" ht="12.75" customHeight="1" x14ac:dyDescent="0.2">
      <c r="A726" s="53" t="s">
        <v>1432</v>
      </c>
      <c r="B726" s="85" t="s">
        <v>1433</v>
      </c>
      <c r="C726" s="50" t="s">
        <v>1432</v>
      </c>
      <c r="D726" s="242">
        <v>1875.42</v>
      </c>
      <c r="E726" s="242">
        <v>642.04999999999995</v>
      </c>
      <c r="F726" s="52">
        <f t="shared" si="190"/>
        <v>34.234998027108595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1185.48</v>
      </c>
      <c r="E759" s="242">
        <v>1386</v>
      </c>
      <c r="F759" s="52">
        <f t="shared" si="190"/>
        <v>116.91466747646521</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4397.7700000000004</v>
      </c>
      <c r="E763" s="242">
        <v>5808.85</v>
      </c>
      <c r="F763" s="52">
        <f t="shared" si="190"/>
        <v>132.08626190091798</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398.17</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14353.97</v>
      </c>
      <c r="E818" s="242">
        <v>11325</v>
      </c>
      <c r="F818" s="52">
        <f t="shared" si="190"/>
        <v>78.898033087710232</v>
      </c>
    </row>
    <row r="819" spans="1:6" ht="12.75" customHeight="1" x14ac:dyDescent="0.2">
      <c r="A819" s="53">
        <v>37215</v>
      </c>
      <c r="B819" s="85" t="s">
        <v>1618</v>
      </c>
      <c r="C819" s="50" t="s">
        <v>1619</v>
      </c>
      <c r="D819" s="242">
        <v>10286.02</v>
      </c>
      <c r="E819" s="242">
        <v>8892.5400000000009</v>
      </c>
      <c r="F819" s="52">
        <f t="shared" si="190"/>
        <v>86.452680434220426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4525.8500000000004</v>
      </c>
      <c r="E823" s="242">
        <v>7735.4</v>
      </c>
      <c r="F823" s="52">
        <f t="shared" si="190"/>
        <v>170.91596053779952</v>
      </c>
    </row>
    <row r="824" spans="1:6" ht="12.75" customHeight="1" x14ac:dyDescent="0.2">
      <c r="A824" s="53">
        <v>37221</v>
      </c>
      <c r="B824" s="85" t="s">
        <v>1628</v>
      </c>
      <c r="C824" s="50" t="s">
        <v>1629</v>
      </c>
      <c r="D824" s="242">
        <v>3605.53</v>
      </c>
      <c r="E824" s="242">
        <v>4783.92</v>
      </c>
      <c r="F824" s="52">
        <f t="shared" si="190"/>
        <v>132.68285106489196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1068.42</v>
      </c>
      <c r="E826" s="242">
        <v>200</v>
      </c>
      <c r="F826" s="52">
        <f t="shared" si="190"/>
        <v>18.71923026525149</v>
      </c>
    </row>
    <row r="827" spans="1:6" ht="12.75" customHeight="1" x14ac:dyDescent="0.2">
      <c r="A827" s="53" t="s">
        <v>1633</v>
      </c>
      <c r="B827" s="85" t="s">
        <v>1634</v>
      </c>
      <c r="C827" s="50" t="s">
        <v>1633</v>
      </c>
      <c r="D827" s="242">
        <v>325.33</v>
      </c>
      <c r="E827" s="242"/>
      <c r="F827" s="52">
        <f t="shared" si="190"/>
        <v>0</v>
      </c>
    </row>
    <row r="828" spans="1:6" ht="12.75" customHeight="1" x14ac:dyDescent="0.2">
      <c r="A828" s="53" t="s">
        <v>1635</v>
      </c>
      <c r="B828" s="85" t="s">
        <v>1636</v>
      </c>
      <c r="C828" s="50" t="s">
        <v>1635</v>
      </c>
      <c r="D828" s="242">
        <v>258.52999999999997</v>
      </c>
      <c r="E828" s="242">
        <v>206.4</v>
      </c>
      <c r="F828" s="52">
        <f t="shared" si="190"/>
        <v>79.835995822535111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6781048.9699999997</v>
      </c>
      <c r="E6" s="229">
        <f t="shared" si="0"/>
        <v>7628413.790000001</v>
      </c>
      <c r="F6" s="230">
        <f t="shared" ref="F6:F260" si="1">IF(D6&gt;0,IF(E6/D6&gt;=100,"&gt;&gt;100",E6/D6*100),"-")</f>
        <v>112.49607286053858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5354593.6399999997</v>
      </c>
      <c r="E7" s="104">
        <f t="shared" si="2"/>
        <v>5890166.1000000006</v>
      </c>
      <c r="F7" s="93">
        <f t="shared" si="1"/>
        <v>110.00211213039877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1363246.68</v>
      </c>
      <c r="E8" s="104">
        <f>E9+E10-E11</f>
        <v>1346319.78</v>
      </c>
      <c r="F8" s="93">
        <f t="shared" si="1"/>
        <v>98.758339173068819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1363246.68</v>
      </c>
      <c r="E9" s="247">
        <v>1346319.78</v>
      </c>
      <c r="F9" s="93">
        <f t="shared" si="1"/>
        <v>98.758339173068819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885.53</v>
      </c>
      <c r="E10" s="247">
        <v>885.53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885.53</v>
      </c>
      <c r="E11" s="247">
        <v>885.53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3226315.04</v>
      </c>
      <c r="E12" s="104">
        <f t="shared" si="3"/>
        <v>3661992.9100000006</v>
      </c>
      <c r="F12" s="93">
        <f t="shared" si="1"/>
        <v>113.50388491509497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2813389.55</v>
      </c>
      <c r="E13" s="104">
        <f t="shared" si="4"/>
        <v>3125439.5300000003</v>
      </c>
      <c r="F13" s="93">
        <f t="shared" si="1"/>
        <v>111.09160229872896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1488581.7</v>
      </c>
      <c r="E15" s="247">
        <v>1900934.06</v>
      </c>
      <c r="F15" s="93">
        <f t="shared" si="1"/>
        <v>127.70102306107889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1607936.18</v>
      </c>
      <c r="E16" s="247">
        <v>1607936.17</v>
      </c>
      <c r="F16" s="93">
        <f t="shared" si="1"/>
        <v>99.999999378084766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895679.37</v>
      </c>
      <c r="E17" s="247">
        <v>894143.76</v>
      </c>
      <c r="F17" s="93">
        <f t="shared" si="1"/>
        <v>99.828553603953168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1178807.7</v>
      </c>
      <c r="E18" s="247">
        <v>1277574.46</v>
      </c>
      <c r="F18" s="93">
        <f t="shared" si="1"/>
        <v>108.37853027257967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156695.34999999998</v>
      </c>
      <c r="E19" s="104">
        <f t="shared" si="5"/>
        <v>277455.11999999994</v>
      </c>
      <c r="F19" s="93">
        <f t="shared" si="1"/>
        <v>177.06659450966475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61148.55</v>
      </c>
      <c r="E20" s="247">
        <v>146324.07</v>
      </c>
      <c r="F20" s="93">
        <f t="shared" si="1"/>
        <v>239.29278780935931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15228.19</v>
      </c>
      <c r="E21" s="247">
        <v>15228.19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86745.25</v>
      </c>
      <c r="E22" s="247">
        <v>89809.12</v>
      </c>
      <c r="F22" s="93">
        <f t="shared" si="1"/>
        <v>103.53203201328026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29242.15</v>
      </c>
      <c r="E25" s="247">
        <v>136724.31</v>
      </c>
      <c r="F25" s="93">
        <f t="shared" si="1"/>
        <v>467.55902011309018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226530.19</v>
      </c>
      <c r="E26" s="247">
        <v>232668.02</v>
      </c>
      <c r="F26" s="93">
        <f t="shared" si="1"/>
        <v>102.70949757292836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262198.98</v>
      </c>
      <c r="E28" s="247">
        <v>343298.59</v>
      </c>
      <c r="F28" s="93">
        <f t="shared" si="1"/>
        <v>130.93055892132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9493.5599999999977</v>
      </c>
      <c r="E29" s="104">
        <f t="shared" si="6"/>
        <v>7069.6699999999983</v>
      </c>
      <c r="F29" s="93">
        <f t="shared" si="1"/>
        <v>74.468060453612765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19391.099999999999</v>
      </c>
      <c r="E30" s="247">
        <v>19391.099999999999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9897.5400000000009</v>
      </c>
      <c r="E34" s="247">
        <v>12321.43</v>
      </c>
      <c r="F34" s="93">
        <f t="shared" si="1"/>
        <v>124.48982272362628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1154.69</v>
      </c>
      <c r="E35" s="104">
        <f t="shared" si="7"/>
        <v>1154.7</v>
      </c>
      <c r="F35" s="93">
        <f t="shared" si="1"/>
        <v>100.00086603330764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1154.69</v>
      </c>
      <c r="E37" s="247">
        <v>1154.7</v>
      </c>
      <c r="F37" s="93">
        <f t="shared" si="1"/>
        <v>100.00086603330764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245581.88999999998</v>
      </c>
      <c r="E45" s="104">
        <f t="shared" si="9"/>
        <v>250873.88999999998</v>
      </c>
      <c r="F45" s="93">
        <f t="shared" si="1"/>
        <v>102.1548820232632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7846.57</v>
      </c>
      <c r="E47" s="247">
        <v>7846.57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122568.58</v>
      </c>
      <c r="E48" s="247">
        <v>127860.58</v>
      </c>
      <c r="F48" s="93">
        <f t="shared" si="1"/>
        <v>104.31758285851072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123013.31</v>
      </c>
      <c r="E49" s="247">
        <v>123013.31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7846.57</v>
      </c>
      <c r="E50" s="247">
        <v>7846.57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7562.74</v>
      </c>
      <c r="E54" s="247">
        <v>9512.7999999999993</v>
      </c>
      <c r="F54" s="93">
        <f t="shared" si="1"/>
        <v>125.785099051402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7562.74</v>
      </c>
      <c r="E55" s="247">
        <v>9512.7999999999993</v>
      </c>
      <c r="F55" s="93">
        <f t="shared" si="1"/>
        <v>125.785099051402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765031.92</v>
      </c>
      <c r="E56" s="104">
        <f t="shared" si="11"/>
        <v>881853.41</v>
      </c>
      <c r="F56" s="93">
        <f t="shared" si="1"/>
        <v>115.2701458522149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765031.92</v>
      </c>
      <c r="E57" s="247">
        <v>881853.41</v>
      </c>
      <c r="F57" s="93">
        <f t="shared" si="1"/>
        <v>115.2701458522149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1426455.33</v>
      </c>
      <c r="E68" s="104">
        <f t="shared" si="13"/>
        <v>1738247.69</v>
      </c>
      <c r="F68" s="93">
        <f t="shared" si="1"/>
        <v>121.85784254456813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415107.46</v>
      </c>
      <c r="E69" s="104">
        <f t="shared" si="14"/>
        <v>718806.04</v>
      </c>
      <c r="F69" s="93">
        <f t="shared" si="1"/>
        <v>173.1614363182006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415107.46</v>
      </c>
      <c r="E70" s="104">
        <f t="shared" si="15"/>
        <v>718806.04</v>
      </c>
      <c r="F70" s="93">
        <f t="shared" si="1"/>
        <v>173.1614363182006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415107.46</v>
      </c>
      <c r="E72" s="247">
        <v>718806.04</v>
      </c>
      <c r="F72" s="93">
        <f t="shared" si="1"/>
        <v>173.1614363182006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993032.05</v>
      </c>
      <c r="E134" s="104">
        <f t="shared" si="23"/>
        <v>993142.15</v>
      </c>
      <c r="F134" s="93">
        <f t="shared" si="1"/>
        <v>100.01108725544154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993032.05</v>
      </c>
      <c r="E135" s="104">
        <f t="shared" si="24"/>
        <v>993142.15</v>
      </c>
      <c r="F135" s="93">
        <f t="shared" si="1"/>
        <v>100.01108725544154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993032.05</v>
      </c>
      <c r="E139" s="247">
        <v>993142.15</v>
      </c>
      <c r="F139" s="93">
        <f t="shared" si="1"/>
        <v>100.01108725544154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18315.82</v>
      </c>
      <c r="E146" s="104">
        <f t="shared" si="26"/>
        <v>22429.5</v>
      </c>
      <c r="F146" s="93">
        <f t="shared" si="1"/>
        <v>122.4597096935873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6470.93</v>
      </c>
      <c r="E147" s="247">
        <v>7126.96</v>
      </c>
      <c r="F147" s="93">
        <f t="shared" si="1"/>
        <v>110.13810997800934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4953.6899999999996</v>
      </c>
      <c r="E158" s="247">
        <v>5521.56</v>
      </c>
      <c r="F158" s="93">
        <f t="shared" si="1"/>
        <v>111.46357563755504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20337.77</v>
      </c>
      <c r="E159" s="247">
        <v>18019.68</v>
      </c>
      <c r="F159" s="93">
        <f t="shared" si="1"/>
        <v>88.602044373596513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2627.39</v>
      </c>
      <c r="E160" s="247">
        <v>1017.11</v>
      </c>
      <c r="F160" s="93">
        <f t="shared" si="1"/>
        <v>38.711801445541013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16073.96</v>
      </c>
      <c r="E163" s="247">
        <v>9255.81</v>
      </c>
      <c r="F163" s="93">
        <f t="shared" si="1"/>
        <v>57.582636761569638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3870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3870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6781048.9699999997</v>
      </c>
      <c r="E175" s="104">
        <f t="shared" si="30"/>
        <v>7628413.79</v>
      </c>
      <c r="F175" s="93">
        <f t="shared" si="1"/>
        <v>112.49607286053858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32830.559999999998</v>
      </c>
      <c r="E176" s="104">
        <f t="shared" si="31"/>
        <v>135422.41</v>
      </c>
      <c r="F176" s="93">
        <f t="shared" si="1"/>
        <v>412.48888230965298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31835.14</v>
      </c>
      <c r="E177" s="104">
        <f t="shared" si="32"/>
        <v>62667.040000000008</v>
      </c>
      <c r="F177" s="93">
        <f t="shared" si="1"/>
        <v>196.8486395850623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7913.62</v>
      </c>
      <c r="E178" s="247">
        <v>7850.23</v>
      </c>
      <c r="F178" s="93">
        <f t="shared" si="1"/>
        <v>99.198975942741754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9709.43</v>
      </c>
      <c r="E179" s="247">
        <v>13888.33</v>
      </c>
      <c r="F179" s="93">
        <f t="shared" si="1"/>
        <v>143.03960170679431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90.49</v>
      </c>
      <c r="E180" s="104">
        <f t="shared" si="33"/>
        <v>95.99</v>
      </c>
      <c r="F180" s="93">
        <f t="shared" si="1"/>
        <v>106.07801967068184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90.49</v>
      </c>
      <c r="E183" s="247">
        <v>95.99</v>
      </c>
      <c r="F183" s="93">
        <f t="shared" si="1"/>
        <v>106.07801967068184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7395.97</v>
      </c>
      <c r="E184" s="247">
        <v>1310.6099999999999</v>
      </c>
      <c r="F184" s="93">
        <f t="shared" si="1"/>
        <v>17.720596487005761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1129.01</v>
      </c>
      <c r="E186" s="247">
        <v>861.87</v>
      </c>
      <c r="F186" s="93">
        <f t="shared" si="1"/>
        <v>76.338562103081458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5596.62</v>
      </c>
      <c r="E188" s="247">
        <v>38660.01</v>
      </c>
      <c r="F188" s="93">
        <f t="shared" si="1"/>
        <v>690.77425303129394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995.42</v>
      </c>
      <c r="E189" s="247">
        <v>72755.37</v>
      </c>
      <c r="F189" s="93">
        <f t="shared" si="1"/>
        <v>7309.0122762251112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6748218.4100000001</v>
      </c>
      <c r="E237" s="104">
        <f t="shared" si="41"/>
        <v>7492991.3799999999</v>
      </c>
      <c r="F237" s="93">
        <f t="shared" si="1"/>
        <v>111.03658661812636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6347625.7000000002</v>
      </c>
      <c r="E238" s="104">
        <f t="shared" si="42"/>
        <v>6883308.2300000004</v>
      </c>
      <c r="F238" s="93">
        <f t="shared" si="1"/>
        <v>108.43910078062733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6347625.7000000002</v>
      </c>
      <c r="E239" s="104">
        <f t="shared" si="43"/>
        <v>6883308.2300000004</v>
      </c>
      <c r="F239" s="93">
        <f t="shared" si="1"/>
        <v>108.43910078062733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4899324.54</v>
      </c>
      <c r="E240" s="247">
        <v>5435007.0800000001</v>
      </c>
      <c r="F240" s="93">
        <f t="shared" si="1"/>
        <v>110.93380394841121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1448301.16</v>
      </c>
      <c r="E241" s="247">
        <v>1448301.15</v>
      </c>
      <c r="F241" s="93">
        <f t="shared" si="1"/>
        <v>99.999999309535866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383158.01</v>
      </c>
      <c r="E245" s="104">
        <f t="shared" si="45"/>
        <v>584264.68000000005</v>
      </c>
      <c r="F245" s="93">
        <f t="shared" si="1"/>
        <v>152.48661511735068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480444.3</v>
      </c>
      <c r="E246" s="104">
        <f t="shared" si="46"/>
        <v>811210.54</v>
      </c>
      <c r="F246" s="93">
        <f t="shared" si="1"/>
        <v>168.84590783988904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480444.3</v>
      </c>
      <c r="E247" s="247">
        <v>811210.54</v>
      </c>
      <c r="F247" s="93">
        <f t="shared" si="1"/>
        <v>168.84590783988904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97286.29</v>
      </c>
      <c r="E250" s="104">
        <f t="shared" si="47"/>
        <v>226945.86</v>
      </c>
      <c r="F250" s="93">
        <f t="shared" si="1"/>
        <v>233.27630234434884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97286.29</v>
      </c>
      <c r="E252" s="247">
        <v>226945.86</v>
      </c>
      <c r="F252" s="93">
        <f t="shared" si="1"/>
        <v>233.27630234434884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17434.7</v>
      </c>
      <c r="E255" s="247">
        <v>21548.47</v>
      </c>
      <c r="F255" s="93">
        <f t="shared" si="1"/>
        <v>123.59530132437038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3870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688330.56</v>
      </c>
      <c r="E259" s="104">
        <f t="shared" si="49"/>
        <v>950271.7</v>
      </c>
      <c r="F259" s="93">
        <f t="shared" si="1"/>
        <v>138.05455622949529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688330.56</v>
      </c>
      <c r="E260" s="248">
        <v>950271.7</v>
      </c>
      <c r="F260" s="97">
        <f t="shared" si="1"/>
        <v>138.05455622949529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23782.880000000001</v>
      </c>
      <c r="E264" s="247">
        <v>30314.799999999999</v>
      </c>
      <c r="F264" s="93">
        <f t="shared" si="50"/>
        <v>127.46479820778643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10606.9</v>
      </c>
      <c r="E265" s="247">
        <v>1370.51</v>
      </c>
      <c r="F265" s="93">
        <f t="shared" si="50"/>
        <v>12.920928829346934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311.66000000000003</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3558.34</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1294.43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31835.14</v>
      </c>
      <c r="E288" s="247">
        <v>61372.61</v>
      </c>
      <c r="F288" s="93">
        <f t="shared" si="50"/>
        <v>192.78259809757395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995.42</v>
      </c>
      <c r="E290" s="247">
        <v>72755.37</v>
      </c>
      <c r="F290" s="93">
        <f t="shared" si="50"/>
        <v>7309.0122762251112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3750.41</v>
      </c>
      <c r="E297" s="247">
        <v>37150.82</v>
      </c>
      <c r="F297" s="93">
        <f t="shared" si="50"/>
        <v>990.58022989486483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965.12</v>
      </c>
      <c r="E298" s="247">
        <v>575.16</v>
      </c>
      <c r="F298" s="93">
        <f t="shared" si="50"/>
        <v>59.594661803713521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881.09</v>
      </c>
      <c r="E299" s="247">
        <v>880.03</v>
      </c>
      <c r="F299" s="93">
        <f t="shared" si="50"/>
        <v>99.879694469350454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41" sqref="D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229361.22999999998</v>
      </c>
      <c r="E5" s="79">
        <f t="shared" si="0"/>
        <v>292411.38</v>
      </c>
      <c r="F5" s="80">
        <f t="shared" ref="F5:F141" si="1">IF(D5&gt;0,IF(E5/D5&gt;=100,"&gt;&gt;100",E5/D5*100),"-")</f>
        <v>127.48945408079648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184581.8</v>
      </c>
      <c r="E6" s="81">
        <f t="shared" si="2"/>
        <v>220369.74</v>
      </c>
      <c r="F6" s="63">
        <f t="shared" si="1"/>
        <v>119.38866128729919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99769.62</v>
      </c>
      <c r="E7" s="249">
        <v>123735.11</v>
      </c>
      <c r="F7" s="63">
        <f t="shared" si="1"/>
        <v>124.02082918627934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775.09</v>
      </c>
      <c r="E8" s="249">
        <v>844.62</v>
      </c>
      <c r="F8" s="63">
        <f t="shared" si="1"/>
        <v>108.97057115947825</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84037.09</v>
      </c>
      <c r="E9" s="249">
        <v>95790.01</v>
      </c>
      <c r="F9" s="63">
        <f t="shared" si="1"/>
        <v>113.98539621017338</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44779.43</v>
      </c>
      <c r="E13" s="81">
        <f t="shared" si="4"/>
        <v>72041.64</v>
      </c>
      <c r="F13" s="63">
        <f t="shared" si="1"/>
        <v>160.8811009876633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44779.43</v>
      </c>
      <c r="E14" s="249">
        <v>72041.64</v>
      </c>
      <c r="F14" s="63">
        <f t="shared" si="1"/>
        <v>160.8811009876633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2359</v>
      </c>
      <c r="E22" s="81">
        <f t="shared" si="5"/>
        <v>3063.9</v>
      </c>
      <c r="F22" s="63">
        <f t="shared" si="1"/>
        <v>129.88130563798219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2359</v>
      </c>
      <c r="E24" s="249">
        <v>3063.9</v>
      </c>
      <c r="F24" s="63">
        <f t="shared" si="1"/>
        <v>129.88130563798219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23155.05</v>
      </c>
      <c r="E28" s="81">
        <f t="shared" si="6"/>
        <v>29073.47</v>
      </c>
      <c r="F28" s="63">
        <f t="shared" si="1"/>
        <v>125.55995344428106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23155.05</v>
      </c>
      <c r="E30" s="249">
        <v>29073.47</v>
      </c>
      <c r="F30" s="63">
        <f t="shared" si="1"/>
        <v>125.55995344428106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159686.29</v>
      </c>
      <c r="E75" s="81">
        <f t="shared" si="15"/>
        <v>288384.64000000001</v>
      </c>
      <c r="F75" s="63">
        <f t="shared" si="1"/>
        <v>180.59448935785284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159686.29</v>
      </c>
      <c r="E81" s="249">
        <v>288384.64000000001</v>
      </c>
      <c r="F81" s="63">
        <f t="shared" si="1"/>
        <v>180.59448935785284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301485.12</v>
      </c>
      <c r="E82" s="81">
        <f t="shared" si="16"/>
        <v>365007.13</v>
      </c>
      <c r="F82" s="63">
        <f t="shared" si="1"/>
        <v>121.06969989099296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75652</v>
      </c>
      <c r="E83" s="249">
        <v>57480</v>
      </c>
      <c r="F83" s="63">
        <f t="shared" si="1"/>
        <v>75.97948501031037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108677.41</v>
      </c>
      <c r="E84" s="249">
        <v>172891.35</v>
      </c>
      <c r="F84" s="63">
        <f t="shared" si="1"/>
        <v>159.08674120960373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45188.3</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71967.41</v>
      </c>
      <c r="E88" s="249">
        <v>134635.78</v>
      </c>
      <c r="F88" s="63">
        <f t="shared" si="1"/>
        <v>187.07881803721989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27707.69</v>
      </c>
      <c r="E89" s="81">
        <f t="shared" si="17"/>
        <v>12879.22</v>
      </c>
      <c r="F89" s="63">
        <f t="shared" si="1"/>
        <v>46.482474720916827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27707.69</v>
      </c>
      <c r="E106" s="249">
        <v>12879.22</v>
      </c>
      <c r="F106" s="63">
        <f t="shared" si="1"/>
        <v>46.482474720916827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2654.46</v>
      </c>
      <c r="E107" s="81">
        <f t="shared" si="21"/>
        <v>2660</v>
      </c>
      <c r="F107" s="63">
        <f t="shared" si="1"/>
        <v>100.20870534873383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2654.46</v>
      </c>
      <c r="E108" s="249">
        <v>2660</v>
      </c>
      <c r="F108" s="63">
        <f t="shared" si="1"/>
        <v>100.20870534873383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166330.99999999997</v>
      </c>
      <c r="E114" s="81">
        <f t="shared" si="22"/>
        <v>194061.96</v>
      </c>
      <c r="F114" s="63">
        <f t="shared" si="1"/>
        <v>116.67215371758724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154372.66999999998</v>
      </c>
      <c r="E115" s="81">
        <f t="shared" si="23"/>
        <v>181674.02</v>
      </c>
      <c r="F115" s="63">
        <f t="shared" si="1"/>
        <v>117.68535194733627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91893.51</v>
      </c>
      <c r="E116" s="249">
        <v>154301.07999999999</v>
      </c>
      <c r="F116" s="63">
        <f t="shared" si="1"/>
        <v>167.91292442741604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62479.16</v>
      </c>
      <c r="E117" s="249">
        <v>27372.94</v>
      </c>
      <c r="F117" s="63">
        <f t="shared" si="1"/>
        <v>43.811312444021326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4459.49</v>
      </c>
      <c r="E118" s="81">
        <f t="shared" si="24"/>
        <v>4490.84</v>
      </c>
      <c r="F118" s="63">
        <f t="shared" si="1"/>
        <v>100.70299518554813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4459.49</v>
      </c>
      <c r="E120" s="249">
        <v>4490.84</v>
      </c>
      <c r="F120" s="63">
        <f t="shared" si="1"/>
        <v>100.70299518554813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7498.84</v>
      </c>
      <c r="E122" s="81">
        <f t="shared" si="25"/>
        <v>7897.1</v>
      </c>
      <c r="F122" s="63">
        <f t="shared" si="1"/>
        <v>105.31095476100303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7498.84</v>
      </c>
      <c r="E124" s="249">
        <v>7897.1</v>
      </c>
      <c r="F124" s="63">
        <f t="shared" si="1"/>
        <v>105.31095476100303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19872.2</v>
      </c>
      <c r="E129" s="81">
        <f t="shared" si="26"/>
        <v>17433.009999999998</v>
      </c>
      <c r="F129" s="63">
        <f t="shared" si="1"/>
        <v>87.725616690653268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719.36</v>
      </c>
      <c r="E135" s="249">
        <v>720</v>
      </c>
      <c r="F135" s="63">
        <f t="shared" si="1"/>
        <v>100.08896797153024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16713.009999999998</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19152.84</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932612.0399999998</v>
      </c>
      <c r="E141" s="106">
        <f t="shared" si="28"/>
        <v>1204974.71</v>
      </c>
      <c r="F141" s="82">
        <f t="shared" si="1"/>
        <v>129.20428413083752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467077.24</v>
      </c>
      <c r="E5" s="107">
        <f t="shared" si="0"/>
        <v>62001.09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467077.24</v>
      </c>
      <c r="E22" s="108">
        <f t="shared" si="3"/>
        <v>62001.09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467077.24</v>
      </c>
      <c r="E23" s="108">
        <f t="shared" si="4"/>
        <v>57884.88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467077.24</v>
      </c>
      <c r="E24" s="250">
        <v>57884.88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4116.21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4116.21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4" sqref="B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32830.559999999998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1298346.1100000001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971364.16000000015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113890.17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499620.03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844.62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92611.31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161212.41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1118.57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102067.05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326981.95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1195754.26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940532.26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113953.56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495441.13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839.12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98696.67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161479.54999999999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1118.57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69003.66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255222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135422.41000000015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1294.43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1294.43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1294.43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1294.43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134127.97999999998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61372.61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72755.37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2024-02-14T08:46:23Z</cp:lastPrinted>
  <dcterms:created xsi:type="dcterms:W3CDTF">2022-04-01T05:14:30Z</dcterms:created>
  <dcterms:modified xsi:type="dcterms:W3CDTF">2024-02-14T08:49:13Z</dcterms:modified>
</cp:coreProperties>
</file>